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CEIPTS YTD" sheetId="1" r:id="rId1"/>
    <sheet name="DEANERY SUMMARY" sheetId="2" r:id="rId2"/>
    <sheet name="SHORTFALLS LIST" sheetId="3" r:id="rId3"/>
    <sheet name="Management Report" sheetId="4" r:id="rId4"/>
  </sheets>
  <externalReferences>
    <externalReference r:id="rId5"/>
  </externalReferences>
  <definedNames>
    <definedName name="_xlnm.Print_Area" localSheetId="1">'DEANERY SUMMARY'!$B$5:$E$35</definedName>
    <definedName name="_xlnm.Print_Area" localSheetId="0">'RECEIPTS YTD'!$A$4:$T$447</definedName>
    <definedName name="_xlnm.Print_Area" localSheetId="2">'SHORTFALLS LIST'!$A$1:$E$260</definedName>
  </definedNames>
  <calcPr calcId="152511"/>
</workbook>
</file>

<file path=xl/calcChain.xml><?xml version="1.0" encoding="utf-8"?>
<calcChain xmlns="http://schemas.openxmlformats.org/spreadsheetml/2006/main">
  <c r="R140" i="1" l="1"/>
  <c r="K140" i="1"/>
  <c r="M140" i="1"/>
  <c r="L140" i="1"/>
  <c r="G140" i="1"/>
  <c r="I140" i="1"/>
  <c r="N140" i="1"/>
  <c r="E140" i="1"/>
  <c r="F140" i="1"/>
  <c r="O140" i="1"/>
  <c r="J140" i="1"/>
  <c r="P140" i="1"/>
  <c r="H140" i="1"/>
  <c r="S140" i="1" l="1"/>
  <c r="I23" i="2"/>
  <c r="I22" i="2"/>
  <c r="E21" i="4"/>
  <c r="F21" i="4"/>
  <c r="G21" i="4"/>
  <c r="H21" i="4"/>
  <c r="I21" i="4"/>
  <c r="J21" i="4"/>
  <c r="K21" i="4"/>
  <c r="L21" i="4"/>
  <c r="M21" i="4"/>
  <c r="N21" i="4"/>
  <c r="O21" i="4"/>
  <c r="D21" i="4"/>
  <c r="O19" i="4"/>
  <c r="N19" i="4"/>
  <c r="M19" i="4"/>
  <c r="L19" i="4"/>
  <c r="K19" i="4"/>
  <c r="J19" i="4"/>
  <c r="I19" i="4"/>
  <c r="H19" i="4"/>
  <c r="G19" i="4"/>
  <c r="F19" i="4"/>
  <c r="E19" i="4"/>
  <c r="D19" i="4"/>
  <c r="D17" i="4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E16" i="4"/>
  <c r="D16" i="4"/>
  <c r="A193" i="3" l="1"/>
  <c r="B193" i="3"/>
  <c r="A236" i="3"/>
  <c r="B236" i="3"/>
  <c r="A123" i="3"/>
  <c r="B123" i="3"/>
  <c r="A127" i="3"/>
  <c r="B127" i="3"/>
  <c r="A154" i="3"/>
  <c r="B154" i="3"/>
  <c r="A161" i="3"/>
  <c r="B161" i="3"/>
  <c r="A232" i="3"/>
  <c r="B232" i="3"/>
  <c r="A151" i="3"/>
  <c r="B151" i="3"/>
  <c r="A156" i="3"/>
  <c r="B156" i="3"/>
  <c r="A195" i="3"/>
  <c r="B195" i="3"/>
  <c r="A182" i="3"/>
  <c r="B182" i="3"/>
  <c r="A118" i="3"/>
  <c r="B118" i="3"/>
  <c r="A186" i="3"/>
  <c r="B186" i="3"/>
  <c r="A131" i="3"/>
  <c r="B131" i="3"/>
  <c r="A149" i="3"/>
  <c r="B149" i="3"/>
  <c r="A188" i="3"/>
  <c r="B188" i="3"/>
  <c r="A142" i="3"/>
  <c r="B142" i="3"/>
  <c r="A139" i="3"/>
  <c r="B139" i="3"/>
  <c r="A126" i="3"/>
  <c r="B126" i="3"/>
  <c r="A144" i="3"/>
  <c r="B144" i="3"/>
  <c r="A140" i="3"/>
  <c r="B140" i="3"/>
  <c r="A166" i="3"/>
  <c r="B166" i="3"/>
  <c r="A192" i="3"/>
  <c r="B192" i="3"/>
  <c r="A258" i="3"/>
  <c r="B258" i="3"/>
  <c r="A119" i="3"/>
  <c r="B119" i="3"/>
  <c r="A32" i="3"/>
  <c r="B32" i="3"/>
  <c r="A94" i="3"/>
  <c r="B94" i="3"/>
  <c r="A39" i="3"/>
  <c r="B39" i="3"/>
  <c r="A34" i="3"/>
  <c r="B34" i="3"/>
  <c r="A38" i="3"/>
  <c r="B38" i="3"/>
  <c r="A78" i="3"/>
  <c r="B78" i="3"/>
  <c r="A14" i="3"/>
  <c r="B14" i="3"/>
  <c r="A108" i="3"/>
  <c r="B108" i="3"/>
  <c r="A10" i="3"/>
  <c r="B10" i="3"/>
  <c r="A40" i="3"/>
  <c r="B40" i="3"/>
  <c r="A104" i="3"/>
  <c r="B104" i="3"/>
  <c r="A48" i="3"/>
  <c r="B48" i="3"/>
  <c r="A97" i="3"/>
  <c r="B97" i="3"/>
  <c r="A31" i="3"/>
  <c r="B31" i="3"/>
  <c r="A98" i="3"/>
  <c r="B98" i="3"/>
  <c r="A100" i="3"/>
  <c r="B100" i="3"/>
  <c r="A59" i="3"/>
  <c r="B59" i="3"/>
  <c r="A17" i="3"/>
  <c r="B17" i="3"/>
  <c r="A79" i="3"/>
  <c r="B79" i="3"/>
  <c r="A24" i="3"/>
  <c r="B24" i="3"/>
  <c r="A60" i="3"/>
  <c r="B60" i="3"/>
  <c r="A101" i="3"/>
  <c r="B101" i="3"/>
  <c r="A84" i="3"/>
  <c r="B84" i="3"/>
  <c r="A35" i="3"/>
  <c r="B35" i="3"/>
  <c r="A61" i="3"/>
  <c r="B61" i="3"/>
  <c r="A85" i="3"/>
  <c r="B85" i="3"/>
  <c r="A86" i="3"/>
  <c r="B86" i="3"/>
  <c r="A58" i="3"/>
  <c r="B58" i="3"/>
  <c r="A47" i="3"/>
  <c r="B47" i="3"/>
  <c r="A95" i="3"/>
  <c r="B95" i="3"/>
  <c r="A65" i="3"/>
  <c r="B65" i="3"/>
  <c r="A28" i="3"/>
  <c r="B28" i="3"/>
  <c r="A25" i="3"/>
  <c r="B25" i="3"/>
  <c r="A68" i="3"/>
  <c r="B68" i="3"/>
  <c r="A105" i="3"/>
  <c r="B105" i="3"/>
  <c r="A90" i="3"/>
  <c r="B90" i="3"/>
  <c r="A12" i="3"/>
  <c r="B12" i="3"/>
  <c r="A51" i="3"/>
  <c r="B51" i="3"/>
  <c r="A63" i="3"/>
  <c r="B63" i="3"/>
  <c r="A7" i="3"/>
  <c r="B7" i="3"/>
  <c r="A29" i="3"/>
  <c r="B29" i="3"/>
  <c r="A44" i="3"/>
  <c r="B44" i="3"/>
  <c r="A41" i="3"/>
  <c r="B41" i="3"/>
  <c r="A13" i="3"/>
  <c r="B13" i="3"/>
  <c r="A42" i="3"/>
  <c r="B42" i="3"/>
  <c r="A15" i="3"/>
  <c r="B15" i="3"/>
  <c r="A49" i="3"/>
  <c r="B49" i="3"/>
  <c r="A22" i="3"/>
  <c r="B22" i="3"/>
  <c r="A37" i="3"/>
  <c r="B37" i="3"/>
  <c r="A46" i="3"/>
  <c r="B46" i="3"/>
  <c r="A50" i="3"/>
  <c r="B50" i="3"/>
  <c r="A19" i="3"/>
  <c r="B19" i="3"/>
  <c r="A20" i="3"/>
  <c r="B20" i="3"/>
  <c r="A43" i="3"/>
  <c r="B43" i="3"/>
  <c r="A64" i="3"/>
  <c r="B64" i="3"/>
  <c r="A74" i="3"/>
  <c r="B74" i="3"/>
  <c r="A6" i="3"/>
  <c r="B6" i="3"/>
  <c r="A109" i="3"/>
  <c r="B109" i="3"/>
  <c r="A110" i="3"/>
  <c r="B110" i="3"/>
  <c r="A26" i="3"/>
  <c r="B26" i="3"/>
  <c r="A57" i="3"/>
  <c r="B57" i="3"/>
  <c r="A88" i="3"/>
  <c r="B88" i="3"/>
  <c r="A23" i="3"/>
  <c r="B23" i="3"/>
  <c r="A27" i="3"/>
  <c r="B27" i="3"/>
  <c r="A89" i="3"/>
  <c r="B89" i="3"/>
  <c r="A92" i="3"/>
  <c r="B92" i="3"/>
  <c r="A77" i="3"/>
  <c r="B77" i="3"/>
  <c r="A103" i="3"/>
  <c r="B103" i="3"/>
  <c r="A62" i="3"/>
  <c r="B62" i="3"/>
  <c r="A30" i="3"/>
  <c r="B30" i="3"/>
  <c r="A96" i="3"/>
  <c r="B96" i="3"/>
  <c r="A82" i="3"/>
  <c r="B82" i="3"/>
  <c r="A33" i="3"/>
  <c r="B33" i="3"/>
  <c r="A56" i="3"/>
  <c r="B56" i="3"/>
  <c r="A81" i="3"/>
  <c r="B81" i="3"/>
  <c r="A107" i="3"/>
  <c r="B107" i="3"/>
  <c r="A99" i="3"/>
  <c r="B99" i="3"/>
  <c r="A106" i="3"/>
  <c r="B106" i="3"/>
  <c r="A66" i="3"/>
  <c r="B66" i="3"/>
  <c r="A18" i="3"/>
  <c r="B18" i="3"/>
  <c r="A91" i="3"/>
  <c r="B91" i="3"/>
  <c r="A69" i="3"/>
  <c r="B69" i="3"/>
  <c r="A21" i="3"/>
  <c r="B21" i="3"/>
  <c r="A67" i="3"/>
  <c r="B67" i="3"/>
  <c r="A16" i="3"/>
  <c r="B16" i="3"/>
  <c r="A73" i="3"/>
  <c r="B73" i="3"/>
  <c r="A53" i="3"/>
  <c r="B53" i="3"/>
  <c r="A70" i="3"/>
  <c r="B70" i="3"/>
  <c r="A52" i="3"/>
  <c r="B52" i="3"/>
  <c r="A9" i="3"/>
  <c r="B9" i="3"/>
  <c r="A75" i="3"/>
  <c r="B75" i="3"/>
  <c r="A83" i="3"/>
  <c r="B83" i="3"/>
  <c r="A76" i="3"/>
  <c r="B76" i="3"/>
  <c r="A87" i="3"/>
  <c r="B87" i="3"/>
  <c r="A72" i="3"/>
  <c r="B72" i="3"/>
  <c r="A80" i="3"/>
  <c r="B80" i="3"/>
  <c r="A111" i="3"/>
  <c r="B111" i="3"/>
  <c r="A8" i="3"/>
  <c r="B8" i="3"/>
  <c r="A36" i="3"/>
  <c r="B36" i="3"/>
  <c r="A71" i="3"/>
  <c r="B71" i="3"/>
  <c r="A93" i="3"/>
  <c r="B93" i="3"/>
  <c r="A45" i="3"/>
  <c r="B45" i="3"/>
  <c r="A55" i="3"/>
  <c r="B55" i="3"/>
  <c r="A102" i="3"/>
  <c r="B102" i="3"/>
  <c r="A54" i="3"/>
  <c r="B54" i="3"/>
  <c r="A147" i="3"/>
  <c r="B147" i="3"/>
  <c r="A198" i="3"/>
  <c r="B198" i="3"/>
  <c r="A146" i="3"/>
  <c r="B146" i="3"/>
  <c r="A194" i="3"/>
  <c r="B194" i="3"/>
  <c r="A240" i="3"/>
  <c r="B240" i="3"/>
  <c r="A196" i="3"/>
  <c r="B196" i="3"/>
  <c r="A185" i="3"/>
  <c r="B185" i="3"/>
  <c r="A153" i="3"/>
  <c r="B153" i="3"/>
  <c r="A260" i="3"/>
  <c r="B260" i="3"/>
  <c r="A179" i="3"/>
  <c r="B179" i="3"/>
  <c r="A209" i="3"/>
  <c r="B209" i="3"/>
  <c r="A133" i="3"/>
  <c r="B133" i="3"/>
  <c r="A200" i="3"/>
  <c r="B200" i="3"/>
  <c r="A248" i="3"/>
  <c r="B248" i="3"/>
  <c r="A235" i="3"/>
  <c r="B235" i="3"/>
  <c r="A252" i="3"/>
  <c r="B252" i="3"/>
  <c r="A207" i="3"/>
  <c r="B207" i="3"/>
  <c r="A145" i="3"/>
  <c r="B145" i="3"/>
  <c r="A234" i="3"/>
  <c r="B234" i="3"/>
  <c r="A230" i="3"/>
  <c r="B230" i="3"/>
  <c r="A227" i="3"/>
  <c r="B227" i="3"/>
  <c r="A124" i="3"/>
  <c r="B124" i="3"/>
  <c r="A245" i="3"/>
  <c r="B245" i="3"/>
  <c r="A129" i="3"/>
  <c r="B129" i="3"/>
  <c r="A220" i="3"/>
  <c r="B220" i="3"/>
  <c r="A244" i="3"/>
  <c r="B244" i="3"/>
  <c r="A121" i="3"/>
  <c r="B121" i="3"/>
  <c r="A135" i="3"/>
  <c r="B135" i="3"/>
  <c r="A191" i="3"/>
  <c r="B191" i="3"/>
  <c r="A130" i="3"/>
  <c r="B130" i="3"/>
  <c r="A257" i="3"/>
  <c r="B257" i="3"/>
  <c r="A187" i="3"/>
  <c r="B187" i="3"/>
  <c r="A223" i="3"/>
  <c r="B223" i="3"/>
  <c r="A143" i="3"/>
  <c r="B143" i="3"/>
  <c r="A239" i="3"/>
  <c r="B239" i="3"/>
  <c r="A213" i="3"/>
  <c r="B213" i="3"/>
  <c r="A215" i="3"/>
  <c r="B215" i="3"/>
  <c r="A217" i="3"/>
  <c r="B217" i="3"/>
  <c r="A228" i="3"/>
  <c r="B228" i="3"/>
  <c r="A204" i="3"/>
  <c r="B204" i="3"/>
  <c r="A221" i="3"/>
  <c r="B221" i="3"/>
  <c r="A169" i="3"/>
  <c r="B169" i="3"/>
  <c r="A246" i="3"/>
  <c r="B246" i="3"/>
  <c r="A158" i="3"/>
  <c r="B158" i="3"/>
  <c r="A137" i="3"/>
  <c r="B137" i="3"/>
  <c r="A117" i="3"/>
  <c r="B117" i="3"/>
  <c r="A254" i="3"/>
  <c r="B254" i="3"/>
  <c r="A249" i="3"/>
  <c r="B249" i="3"/>
  <c r="A259" i="3"/>
  <c r="B259" i="3"/>
  <c r="A122" i="3"/>
  <c r="B122" i="3"/>
  <c r="A172" i="3"/>
  <c r="B172" i="3"/>
  <c r="A180" i="3"/>
  <c r="B180" i="3"/>
  <c r="A222" i="3"/>
  <c r="B222" i="3"/>
  <c r="A125" i="3"/>
  <c r="B125" i="3"/>
  <c r="A251" i="3"/>
  <c r="B251" i="3"/>
  <c r="A162" i="3"/>
  <c r="B162" i="3"/>
  <c r="A206" i="3"/>
  <c r="B206" i="3"/>
  <c r="A231" i="3"/>
  <c r="B231" i="3"/>
  <c r="A211" i="3"/>
  <c r="B211" i="3"/>
  <c r="A210" i="3"/>
  <c r="B210" i="3"/>
  <c r="A120" i="3"/>
  <c r="B120" i="3"/>
  <c r="A184" i="3"/>
  <c r="B184" i="3"/>
  <c r="A164" i="3"/>
  <c r="B164" i="3"/>
  <c r="A163" i="3"/>
  <c r="B163" i="3"/>
  <c r="A132" i="3"/>
  <c r="B132" i="3"/>
  <c r="A167" i="3"/>
  <c r="B167" i="3"/>
  <c r="A175" i="3"/>
  <c r="B175" i="3"/>
  <c r="A160" i="3"/>
  <c r="B160" i="3"/>
  <c r="A256" i="3"/>
  <c r="B256" i="3"/>
  <c r="A253" i="3"/>
  <c r="B253" i="3"/>
  <c r="A178" i="3"/>
  <c r="B178" i="3"/>
  <c r="A177" i="3"/>
  <c r="B177" i="3"/>
  <c r="A219" i="3"/>
  <c r="B219" i="3"/>
  <c r="A183" i="3"/>
  <c r="B183" i="3"/>
  <c r="A128" i="3"/>
  <c r="B128" i="3"/>
  <c r="A199" i="3"/>
  <c r="B199" i="3"/>
  <c r="A176" i="3"/>
  <c r="B176" i="3"/>
  <c r="A247" i="3"/>
  <c r="B247" i="3"/>
  <c r="A189" i="3"/>
  <c r="B189" i="3"/>
  <c r="A238" i="3"/>
  <c r="B238" i="3"/>
  <c r="A165" i="3"/>
  <c r="B165" i="3"/>
  <c r="A170" i="3"/>
  <c r="B170" i="3"/>
  <c r="A157" i="3"/>
  <c r="B157" i="3"/>
  <c r="A174" i="3"/>
  <c r="B174" i="3"/>
  <c r="A212" i="3"/>
  <c r="B212" i="3"/>
  <c r="A243" i="3"/>
  <c r="B243" i="3"/>
  <c r="A229" i="3"/>
  <c r="B229" i="3"/>
  <c r="A190" i="3"/>
  <c r="B190" i="3"/>
  <c r="A242" i="3"/>
  <c r="B242" i="3"/>
  <c r="A226" i="3"/>
  <c r="B226" i="3"/>
  <c r="A225" i="3"/>
  <c r="B225" i="3"/>
  <c r="A173" i="3"/>
  <c r="B173" i="3"/>
  <c r="A159" i="3"/>
  <c r="B159" i="3"/>
  <c r="A171" i="3"/>
  <c r="B171" i="3"/>
  <c r="A250" i="3"/>
  <c r="B250" i="3"/>
  <c r="A214" i="3"/>
  <c r="B214" i="3"/>
  <c r="A155" i="3"/>
  <c r="B155" i="3"/>
  <c r="A203" i="3"/>
  <c r="B203" i="3"/>
  <c r="A208" i="3"/>
  <c r="B208" i="3"/>
  <c r="A168" i="3"/>
  <c r="B168" i="3"/>
  <c r="A202" i="3"/>
  <c r="B202" i="3"/>
  <c r="A150" i="3"/>
  <c r="B150" i="3"/>
  <c r="A138" i="3"/>
  <c r="B138" i="3"/>
  <c r="A224" i="3"/>
  <c r="B224" i="3"/>
  <c r="A255" i="3"/>
  <c r="B255" i="3"/>
  <c r="A241" i="3"/>
  <c r="B241" i="3"/>
  <c r="A152" i="3"/>
  <c r="B152" i="3"/>
  <c r="A233" i="3"/>
  <c r="B233" i="3"/>
  <c r="A218" i="3"/>
  <c r="B218" i="3"/>
  <c r="A201" i="3"/>
  <c r="B201" i="3"/>
  <c r="A136" i="3"/>
  <c r="B136" i="3"/>
  <c r="A237" i="3"/>
  <c r="B237" i="3"/>
  <c r="A216" i="3"/>
  <c r="B216" i="3"/>
  <c r="A181" i="3"/>
  <c r="B181" i="3"/>
  <c r="A141" i="3"/>
  <c r="B141" i="3"/>
  <c r="A197" i="3"/>
  <c r="B197" i="3"/>
  <c r="A134" i="3"/>
  <c r="B134" i="3"/>
  <c r="A148" i="3"/>
  <c r="B148" i="3"/>
  <c r="A205" i="3"/>
  <c r="B205" i="3"/>
  <c r="B11" i="3"/>
  <c r="A11" i="3"/>
  <c r="H3" i="2" l="1"/>
  <c r="D35" i="2" s="1"/>
  <c r="E35" i="2" s="1"/>
  <c r="B5" i="2"/>
  <c r="A1" i="3" s="1"/>
  <c r="A112" i="3" s="1"/>
  <c r="R176" i="1" l="1"/>
  <c r="R170" i="1"/>
  <c r="R177" i="1"/>
  <c r="R179" i="1"/>
  <c r="R172" i="1"/>
  <c r="R169" i="1"/>
  <c r="R178" i="1"/>
  <c r="R171" i="1"/>
  <c r="G407" i="1"/>
  <c r="I331" i="1"/>
  <c r="P353" i="1"/>
  <c r="G413" i="1"/>
  <c r="M275" i="1"/>
  <c r="J253" i="1"/>
  <c r="H361" i="1"/>
  <c r="C301" i="1"/>
  <c r="N69" i="1"/>
  <c r="J54" i="1"/>
  <c r="K362" i="1"/>
  <c r="J53" i="1"/>
  <c r="L155" i="1"/>
  <c r="H352" i="1"/>
  <c r="P332" i="1"/>
  <c r="G385" i="1"/>
  <c r="G83" i="1"/>
  <c r="O301" i="1"/>
  <c r="I330" i="1"/>
  <c r="K406" i="1"/>
  <c r="I99" i="1"/>
  <c r="G298" i="1"/>
  <c r="G299" i="1"/>
  <c r="J236" i="1"/>
  <c r="G127" i="1"/>
  <c r="N333" i="1"/>
  <c r="P383" i="1"/>
  <c r="K321" i="1"/>
  <c r="F375" i="1"/>
  <c r="E304" i="1"/>
  <c r="H334" i="1"/>
  <c r="O199" i="1"/>
  <c r="O277" i="1"/>
  <c r="E413" i="1"/>
  <c r="H325" i="1"/>
  <c r="H171" i="1"/>
  <c r="F136" i="1"/>
  <c r="K300" i="1"/>
  <c r="E349" i="1"/>
  <c r="E416" i="1"/>
  <c r="K387" i="1"/>
  <c r="N307" i="1"/>
  <c r="P415" i="1"/>
  <c r="E404" i="1"/>
  <c r="I303" i="1"/>
  <c r="I276" i="1"/>
  <c r="P158" i="1"/>
  <c r="P206" i="1"/>
  <c r="M214" i="1"/>
  <c r="E256" i="1"/>
  <c r="K377" i="1"/>
  <c r="L182" i="1"/>
  <c r="E210" i="1"/>
  <c r="M296" i="1"/>
  <c r="M281" i="1"/>
  <c r="G136" i="1"/>
  <c r="M22" i="1"/>
  <c r="C120" i="1"/>
  <c r="M155" i="1"/>
  <c r="E152" i="1"/>
  <c r="P301" i="1"/>
  <c r="O331" i="1"/>
  <c r="L184" i="1"/>
  <c r="C135" i="1"/>
  <c r="M153" i="1"/>
  <c r="K375" i="1"/>
  <c r="N348" i="1"/>
  <c r="J350" i="1"/>
  <c r="E358" i="1"/>
  <c r="J182" i="1"/>
  <c r="I348" i="1"/>
  <c r="P363" i="1"/>
  <c r="G58" i="1"/>
  <c r="I50" i="1"/>
  <c r="E377" i="1"/>
  <c r="G322" i="1"/>
  <c r="G203" i="1"/>
  <c r="I416" i="1"/>
  <c r="E323" i="1"/>
  <c r="O78" i="1"/>
  <c r="M41" i="1"/>
  <c r="J272" i="1"/>
  <c r="N75" i="1"/>
  <c r="M419" i="1"/>
  <c r="J282" i="1"/>
  <c r="J325" i="1"/>
  <c r="P329" i="1"/>
  <c r="K209" i="1"/>
  <c r="G282" i="1"/>
  <c r="C118" i="1"/>
  <c r="J249" i="1"/>
  <c r="F327" i="1"/>
  <c r="I283" i="1"/>
  <c r="G270" i="1"/>
  <c r="K132" i="1"/>
  <c r="O134" i="1"/>
  <c r="O386" i="1"/>
  <c r="F408" i="1"/>
  <c r="N106" i="1"/>
  <c r="I298" i="1"/>
  <c r="H417" i="1"/>
  <c r="I285" i="1"/>
  <c r="M379" i="1"/>
  <c r="F385" i="1"/>
  <c r="M200" i="1"/>
  <c r="C19" i="1"/>
  <c r="F55" i="1"/>
  <c r="M330" i="1"/>
  <c r="O139" i="1"/>
  <c r="I381" i="1"/>
  <c r="J353" i="1"/>
  <c r="E226" i="1"/>
  <c r="I419" i="1"/>
  <c r="M302" i="1"/>
  <c r="E42" i="1"/>
  <c r="P57" i="1"/>
  <c r="K258" i="1"/>
  <c r="L56" i="1"/>
  <c r="L379" i="1"/>
  <c r="P406" i="1"/>
  <c r="I121" i="1"/>
  <c r="K270" i="1"/>
  <c r="O23" i="1"/>
  <c r="L409" i="1"/>
  <c r="J385" i="1"/>
  <c r="J329" i="1"/>
  <c r="G405" i="1"/>
  <c r="G410" i="1"/>
  <c r="J307" i="1"/>
  <c r="E176" i="1"/>
  <c r="H415" i="1"/>
  <c r="L232" i="1"/>
  <c r="P118" i="1"/>
  <c r="E184" i="1"/>
  <c r="H356" i="1"/>
  <c r="N231" i="1"/>
  <c r="C230" i="1"/>
  <c r="I15" i="1"/>
  <c r="F204" i="1"/>
  <c r="P403" i="1"/>
  <c r="E297" i="1"/>
  <c r="M303" i="1"/>
  <c r="E302" i="1"/>
  <c r="H56" i="1"/>
  <c r="I406" i="1"/>
  <c r="H381" i="1"/>
  <c r="J237" i="1"/>
  <c r="E386" i="1"/>
  <c r="G327" i="1"/>
  <c r="N302" i="1"/>
  <c r="J403" i="1"/>
  <c r="O298" i="1"/>
  <c r="L175" i="1"/>
  <c r="P183" i="1"/>
  <c r="L380" i="1"/>
  <c r="P413" i="1"/>
  <c r="J326" i="1"/>
  <c r="M346" i="1"/>
  <c r="M250" i="1"/>
  <c r="M209" i="1"/>
  <c r="G257" i="1"/>
  <c r="F401" i="1"/>
  <c r="P412" i="1"/>
  <c r="F137" i="1"/>
  <c r="K331" i="1"/>
  <c r="J304" i="1"/>
  <c r="P388" i="1"/>
  <c r="O327" i="1"/>
  <c r="H329" i="1"/>
  <c r="G319" i="1"/>
  <c r="N413" i="1"/>
  <c r="J301" i="1"/>
  <c r="F415" i="1"/>
  <c r="E352" i="1"/>
  <c r="K327" i="1"/>
  <c r="P361" i="1"/>
  <c r="E374" i="1"/>
  <c r="H201" i="1"/>
  <c r="M103" i="1"/>
  <c r="N249" i="1"/>
  <c r="P327" i="1"/>
  <c r="L404" i="1"/>
  <c r="H359" i="1"/>
  <c r="G411" i="1"/>
  <c r="L299" i="1"/>
  <c r="O325" i="1"/>
  <c r="E204" i="1"/>
  <c r="P296" i="1"/>
  <c r="K405" i="1"/>
  <c r="E303" i="1"/>
  <c r="F389" i="1"/>
  <c r="E326" i="1"/>
  <c r="N327" i="1"/>
  <c r="H203" i="1"/>
  <c r="M387" i="1"/>
  <c r="N412" i="1"/>
  <c r="P405" i="1"/>
  <c r="E249" i="1"/>
  <c r="L47" i="1"/>
  <c r="J413" i="1"/>
  <c r="I413" i="1"/>
  <c r="M356" i="1"/>
  <c r="M119" i="1"/>
  <c r="F321" i="1"/>
  <c r="F400" i="1"/>
  <c r="K17" i="1"/>
  <c r="M385" i="1"/>
  <c r="N407" i="1"/>
  <c r="O384" i="1"/>
  <c r="H322" i="1"/>
  <c r="E375" i="1"/>
  <c r="M355" i="1"/>
  <c r="K226" i="1"/>
  <c r="N271" i="1"/>
  <c r="F53" i="1"/>
  <c r="H215" i="1"/>
  <c r="I208" i="1"/>
  <c r="G358" i="1"/>
  <c r="I333" i="1"/>
  <c r="M401" i="1"/>
  <c r="P274" i="1"/>
  <c r="O321" i="1"/>
  <c r="J269" i="1"/>
  <c r="K325" i="1"/>
  <c r="N318" i="1"/>
  <c r="L350" i="1"/>
  <c r="K173" i="1"/>
  <c r="I329" i="1"/>
  <c r="G355" i="1"/>
  <c r="J417" i="1"/>
  <c r="H363" i="1"/>
  <c r="L99" i="1"/>
  <c r="E158" i="1"/>
  <c r="M354" i="1"/>
  <c r="K175" i="1"/>
  <c r="G119" i="1"/>
  <c r="O253" i="1"/>
  <c r="N270" i="1"/>
  <c r="G378" i="1"/>
  <c r="G215" i="1"/>
  <c r="L210" i="1"/>
  <c r="F14" i="1"/>
  <c r="C81" i="1"/>
  <c r="J323" i="1"/>
  <c r="O347" i="1"/>
  <c r="P355" i="1"/>
  <c r="F405" i="1"/>
  <c r="M402" i="1"/>
  <c r="N213" i="1"/>
  <c r="P347" i="1"/>
  <c r="H326" i="1"/>
  <c r="I278" i="1"/>
  <c r="F324" i="1"/>
  <c r="P354" i="1"/>
  <c r="M322" i="1"/>
  <c r="N409" i="1"/>
  <c r="I363" i="1"/>
  <c r="G255" i="1"/>
  <c r="M383" i="1"/>
  <c r="M127" i="1"/>
  <c r="E300" i="1"/>
  <c r="P410" i="1"/>
  <c r="H354" i="1"/>
  <c r="M408" i="1"/>
  <c r="K199" i="1"/>
  <c r="J318" i="1"/>
  <c r="E363" i="1"/>
  <c r="M413" i="1"/>
  <c r="H71" i="1"/>
  <c r="I18" i="1"/>
  <c r="M278" i="1"/>
  <c r="N415" i="1"/>
  <c r="K306" i="1"/>
  <c r="F330" i="1"/>
  <c r="L154" i="1"/>
  <c r="O84" i="1"/>
  <c r="H375" i="1"/>
  <c r="J157" i="1"/>
  <c r="P420" i="1"/>
  <c r="G139" i="1"/>
  <c r="P381" i="1"/>
  <c r="I388" i="1"/>
  <c r="H133" i="1"/>
  <c r="N363" i="1"/>
  <c r="K329" i="1"/>
  <c r="F307" i="1"/>
  <c r="L415" i="1"/>
  <c r="E104" i="1"/>
  <c r="N176" i="1"/>
  <c r="M374" i="1"/>
  <c r="H385" i="1"/>
  <c r="K75" i="1"/>
  <c r="M207" i="1"/>
  <c r="O213" i="1"/>
  <c r="H275" i="1"/>
  <c r="M208" i="1"/>
  <c r="N326" i="1"/>
  <c r="H46" i="1"/>
  <c r="N200" i="1"/>
  <c r="K374" i="1"/>
  <c r="H384" i="1"/>
  <c r="J173" i="1"/>
  <c r="P362" i="1"/>
  <c r="O412" i="1"/>
  <c r="P307" i="1"/>
  <c r="J381" i="1"/>
  <c r="N85" i="1"/>
  <c r="I359" i="1"/>
  <c r="N419" i="1"/>
  <c r="E409" i="1"/>
  <c r="F269" i="1"/>
  <c r="J198" i="1"/>
  <c r="H278" i="1"/>
  <c r="H346" i="1"/>
  <c r="M158" i="1"/>
  <c r="M324" i="1"/>
  <c r="K360" i="1"/>
  <c r="O416" i="1"/>
  <c r="H214" i="1"/>
  <c r="O184" i="1"/>
  <c r="K50" i="1"/>
  <c r="I353" i="1"/>
  <c r="I379" i="1"/>
  <c r="K297" i="1"/>
  <c r="N103" i="1"/>
  <c r="G345" i="1"/>
  <c r="N402" i="1"/>
  <c r="O385" i="1"/>
  <c r="K252" i="1"/>
  <c r="H413" i="1"/>
  <c r="L385" i="1"/>
  <c r="E328" i="1"/>
  <c r="N13" i="1"/>
  <c r="L406" i="1"/>
  <c r="K285" i="1"/>
  <c r="K186" i="1"/>
  <c r="P12" i="1"/>
  <c r="F285" i="1"/>
  <c r="I324" i="1"/>
  <c r="H103" i="1"/>
  <c r="F21" i="1"/>
  <c r="H418" i="1"/>
  <c r="L233" i="1"/>
  <c r="C175" i="1"/>
  <c r="I24" i="1"/>
  <c r="J231" i="1"/>
  <c r="M350" i="1"/>
  <c r="O411" i="1"/>
  <c r="C348" i="1"/>
  <c r="K136" i="1"/>
  <c r="F331" i="1"/>
  <c r="I321" i="1"/>
  <c r="K355" i="1"/>
  <c r="O383" i="1"/>
  <c r="O173" i="1"/>
  <c r="C300" i="1"/>
  <c r="K322" i="1"/>
  <c r="L326" i="1"/>
  <c r="F346" i="1"/>
  <c r="K22" i="1"/>
  <c r="L306" i="1"/>
  <c r="I361" i="1"/>
  <c r="P181" i="1"/>
  <c r="L51" i="1"/>
  <c r="F328" i="1"/>
  <c r="F334" i="1"/>
  <c r="G384" i="1"/>
  <c r="N151" i="1"/>
  <c r="O332" i="1"/>
  <c r="H208" i="1"/>
  <c r="L359" i="1"/>
  <c r="P122" i="1"/>
  <c r="H129" i="1"/>
  <c r="I417" i="1"/>
  <c r="I327" i="1"/>
  <c r="N306" i="1"/>
  <c r="H172" i="1"/>
  <c r="P231" i="1"/>
  <c r="J178" i="1"/>
  <c r="C382" i="1"/>
  <c r="M273" i="1"/>
  <c r="F333" i="1"/>
  <c r="N403" i="1"/>
  <c r="N418" i="1"/>
  <c r="L83" i="1"/>
  <c r="I334" i="1"/>
  <c r="K274" i="1"/>
  <c r="F197" i="1"/>
  <c r="L307" i="1"/>
  <c r="F296" i="1"/>
  <c r="G23" i="1"/>
  <c r="L177" i="1"/>
  <c r="G274" i="1"/>
  <c r="I374" i="1"/>
  <c r="I282" i="1"/>
  <c r="F77" i="1"/>
  <c r="O43" i="1"/>
  <c r="G328" i="1"/>
  <c r="G350" i="1"/>
  <c r="I326" i="1"/>
  <c r="G417" i="1"/>
  <c r="O58" i="1"/>
  <c r="L387" i="1"/>
  <c r="G403" i="1"/>
  <c r="F356" i="1"/>
  <c r="L352" i="1"/>
  <c r="F403" i="1"/>
  <c r="H377" i="1"/>
  <c r="N410" i="1"/>
  <c r="N361" i="1"/>
  <c r="G323" i="1"/>
  <c r="G331" i="1"/>
  <c r="N382" i="1"/>
  <c r="E283" i="1"/>
  <c r="P258" i="1"/>
  <c r="O410" i="1"/>
  <c r="E269" i="1"/>
  <c r="M412" i="1"/>
  <c r="L81" i="1"/>
  <c r="F209" i="1"/>
  <c r="L378" i="1"/>
  <c r="H298" i="1"/>
  <c r="J118" i="1"/>
  <c r="M361" i="1"/>
  <c r="G361" i="1"/>
  <c r="I255" i="1"/>
  <c r="G50" i="1"/>
  <c r="F80" i="1"/>
  <c r="N377" i="1"/>
  <c r="H319" i="1"/>
  <c r="N252" i="1"/>
  <c r="L170" i="1"/>
  <c r="N351" i="1"/>
  <c r="L388" i="1"/>
  <c r="N276" i="1"/>
  <c r="L405" i="1"/>
  <c r="N325" i="1"/>
  <c r="O380" i="1"/>
  <c r="J378" i="1"/>
  <c r="O204" i="1"/>
  <c r="F171" i="1"/>
  <c r="P297" i="1"/>
  <c r="O275" i="1"/>
  <c r="P174" i="1"/>
  <c r="J151" i="1"/>
  <c r="F82" i="1"/>
  <c r="I322" i="1"/>
  <c r="M376" i="1"/>
  <c r="M400" i="1"/>
  <c r="P359" i="1"/>
  <c r="F170" i="1"/>
  <c r="C52" i="1"/>
  <c r="J363" i="1"/>
  <c r="J405" i="1"/>
  <c r="F254" i="1"/>
  <c r="L351" i="1"/>
  <c r="H274" i="1"/>
  <c r="K157" i="1"/>
  <c r="E202" i="1"/>
  <c r="N323" i="1"/>
  <c r="P414" i="1"/>
  <c r="M205" i="1"/>
  <c r="N303" i="1"/>
  <c r="P304" i="1"/>
  <c r="E322" i="1"/>
  <c r="F207" i="1"/>
  <c r="P378" i="1"/>
  <c r="F323" i="1"/>
  <c r="E306" i="1"/>
  <c r="H120" i="1"/>
  <c r="P125" i="1"/>
  <c r="L204" i="1"/>
  <c r="G231" i="1"/>
  <c r="O300" i="1"/>
  <c r="K138" i="1"/>
  <c r="M215" i="1"/>
  <c r="M284" i="1"/>
  <c r="L283" i="1"/>
  <c r="H155" i="1"/>
  <c r="E362" i="1"/>
  <c r="K417" i="1"/>
  <c r="G374" i="1"/>
  <c r="F420" i="1"/>
  <c r="I43" i="1"/>
  <c r="G279" i="1"/>
  <c r="H404" i="1"/>
  <c r="C283" i="1"/>
  <c r="K69" i="1"/>
  <c r="G170" i="1"/>
  <c r="K332" i="1"/>
  <c r="F306" i="1"/>
  <c r="K249" i="1"/>
  <c r="F154" i="1"/>
  <c r="M104" i="1"/>
  <c r="K53" i="1"/>
  <c r="I46" i="1"/>
  <c r="P348" i="1"/>
  <c r="J303" i="1"/>
  <c r="K131" i="1"/>
  <c r="C229" i="1"/>
  <c r="F124" i="1"/>
  <c r="J408" i="1"/>
  <c r="P351" i="1"/>
  <c r="C82" i="1"/>
  <c r="M212" i="1"/>
  <c r="L348" i="1"/>
  <c r="H333" i="1"/>
  <c r="L252" i="1"/>
  <c r="L269" i="1"/>
  <c r="G418" i="1"/>
  <c r="L156" i="1"/>
  <c r="O407" i="1"/>
  <c r="P273" i="1"/>
  <c r="N400" i="1"/>
  <c r="J412" i="1"/>
  <c r="I73" i="1"/>
  <c r="J177" i="1"/>
  <c r="M319" i="1"/>
  <c r="F329" i="1"/>
  <c r="I120" i="1"/>
  <c r="M420" i="1"/>
  <c r="H269" i="1"/>
  <c r="M129" i="1"/>
  <c r="H416" i="1"/>
  <c r="H205" i="1"/>
  <c r="H127" i="1"/>
  <c r="J156" i="1"/>
  <c r="M42" i="1"/>
  <c r="I307" i="1"/>
  <c r="H387" i="1"/>
  <c r="G325" i="1"/>
  <c r="H197" i="1"/>
  <c r="N233" i="1"/>
  <c r="G382" i="1"/>
  <c r="I420" i="1"/>
  <c r="M132" i="1"/>
  <c r="I154" i="1"/>
  <c r="I408" i="1"/>
  <c r="M154" i="1"/>
  <c r="F135" i="1"/>
  <c r="F281" i="1"/>
  <c r="E380" i="1"/>
  <c r="N257" i="1"/>
  <c r="O82" i="1"/>
  <c r="H405" i="1"/>
  <c r="K37" i="1"/>
  <c r="J388" i="1"/>
  <c r="F383" i="1"/>
  <c r="O322" i="1"/>
  <c r="G20" i="1"/>
  <c r="K253" i="1"/>
  <c r="F132" i="1"/>
  <c r="J355" i="1"/>
  <c r="C106" i="1"/>
  <c r="M14" i="1"/>
  <c r="H383" i="1"/>
  <c r="E278" i="1"/>
  <c r="L358" i="1"/>
  <c r="I173" i="1"/>
  <c r="I155" i="1"/>
  <c r="K279" i="1"/>
  <c r="F270" i="1"/>
  <c r="L128" i="1"/>
  <c r="I302" i="1"/>
  <c r="M285" i="1"/>
  <c r="J274" i="1"/>
  <c r="M304" i="1"/>
  <c r="C37" i="1"/>
  <c r="G228" i="1"/>
  <c r="E320" i="1"/>
  <c r="K326" i="1"/>
  <c r="M378" i="1"/>
  <c r="P105" i="1"/>
  <c r="L129" i="1"/>
  <c r="H107" i="1"/>
  <c r="L16" i="1"/>
  <c r="C103" i="1"/>
  <c r="K177" i="1"/>
  <c r="E157" i="1"/>
  <c r="H211" i="1"/>
  <c r="G128" i="1"/>
  <c r="M107" i="1"/>
  <c r="P345" i="1"/>
  <c r="O238" i="1"/>
  <c r="I203" i="1"/>
  <c r="O46" i="1"/>
  <c r="P232" i="1"/>
  <c r="C355" i="1"/>
  <c r="M331" i="1"/>
  <c r="M305" i="1"/>
  <c r="L42" i="1"/>
  <c r="L179" i="1"/>
  <c r="J201" i="1"/>
  <c r="E274" i="1"/>
  <c r="J214" i="1"/>
  <c r="C22" i="1"/>
  <c r="O333" i="1"/>
  <c r="N319" i="1"/>
  <c r="N388" i="1"/>
  <c r="L363" i="1"/>
  <c r="F56" i="1"/>
  <c r="G280" i="1"/>
  <c r="I181" i="1"/>
  <c r="E280" i="1"/>
  <c r="P276" i="1"/>
  <c r="F345" i="1"/>
  <c r="P322" i="1"/>
  <c r="K238" i="1"/>
  <c r="H305" i="1"/>
  <c r="L157" i="1"/>
  <c r="E279" i="1"/>
  <c r="H285" i="1"/>
  <c r="K77" i="1"/>
  <c r="H69" i="1"/>
  <c r="L227" i="1"/>
  <c r="I404" i="1"/>
  <c r="O203" i="1"/>
  <c r="K277" i="1"/>
  <c r="I45" i="1"/>
  <c r="G360" i="1"/>
  <c r="J321" i="1"/>
  <c r="N228" i="1"/>
  <c r="C48" i="1"/>
  <c r="H45" i="1"/>
  <c r="G54" i="1"/>
  <c r="M49" i="1"/>
  <c r="P126" i="1"/>
  <c r="E272" i="1"/>
  <c r="P331" i="1"/>
  <c r="C207" i="1"/>
  <c r="P278" i="1"/>
  <c r="N321" i="1"/>
  <c r="E273" i="1"/>
  <c r="P280" i="1"/>
  <c r="J345" i="1"/>
  <c r="I358" i="1"/>
  <c r="H324" i="1"/>
  <c r="F386" i="1"/>
  <c r="O363" i="1"/>
  <c r="K328" i="1"/>
  <c r="N322" i="1"/>
  <c r="J361" i="1"/>
  <c r="F199" i="1"/>
  <c r="G285" i="1"/>
  <c r="J409" i="1"/>
  <c r="P78" i="1"/>
  <c r="N328" i="1"/>
  <c r="K296" i="1"/>
  <c r="G408" i="1"/>
  <c r="J284" i="1"/>
  <c r="G84" i="1"/>
  <c r="J348" i="1"/>
  <c r="H280" i="1"/>
  <c r="C255" i="1"/>
  <c r="J205" i="1"/>
  <c r="I230" i="1"/>
  <c r="G406" i="1"/>
  <c r="P129" i="1"/>
  <c r="L420" i="1"/>
  <c r="P326" i="1"/>
  <c r="M386" i="1"/>
  <c r="P184" i="1"/>
  <c r="M254" i="1"/>
  <c r="E81" i="1"/>
  <c r="G296" i="1"/>
  <c r="I70" i="1"/>
  <c r="L386" i="1"/>
  <c r="F178" i="1"/>
  <c r="K284" i="1"/>
  <c r="M236" i="1"/>
  <c r="P386" i="1"/>
  <c r="J226" i="1"/>
  <c r="J296" i="1"/>
  <c r="M321" i="1"/>
  <c r="P400" i="1"/>
  <c r="G134" i="1"/>
  <c r="L171" i="1"/>
  <c r="L285" i="1"/>
  <c r="L39" i="1"/>
  <c r="N386" i="1"/>
  <c r="C334" i="1"/>
  <c r="F215" i="1"/>
  <c r="K378" i="1"/>
  <c r="P319" i="1"/>
  <c r="H283" i="1"/>
  <c r="I19" i="1"/>
  <c r="F279" i="1"/>
  <c r="P350" i="1"/>
  <c r="E155" i="1"/>
  <c r="M277" i="1"/>
  <c r="P318" i="1"/>
  <c r="F22" i="1"/>
  <c r="H226" i="1"/>
  <c r="J407" i="1"/>
  <c r="G389" i="1"/>
  <c r="K303" i="1"/>
  <c r="F186" i="1"/>
  <c r="H42" i="1"/>
  <c r="N238" i="1"/>
  <c r="P215" i="1"/>
  <c r="L419" i="1"/>
  <c r="K379" i="1"/>
  <c r="J72" i="1"/>
  <c r="O417" i="1"/>
  <c r="K410" i="1"/>
  <c r="O83" i="1"/>
  <c r="G118" i="1"/>
  <c r="E138" i="1"/>
  <c r="N19" i="1"/>
  <c r="O249" i="1"/>
  <c r="J401" i="1"/>
  <c r="E185" i="1"/>
  <c r="P15" i="1"/>
  <c r="O326" i="1"/>
  <c r="H323" i="1"/>
  <c r="M297" i="1"/>
  <c r="O106" i="1"/>
  <c r="P103" i="1"/>
  <c r="M282" i="1"/>
  <c r="C363" i="1"/>
  <c r="H350" i="1"/>
  <c r="P360" i="1"/>
  <c r="I207" i="1"/>
  <c r="I411" i="1"/>
  <c r="N122" i="1"/>
  <c r="K320" i="1"/>
  <c r="E419" i="1"/>
  <c r="I405" i="1"/>
  <c r="N137" i="1"/>
  <c r="P81" i="1"/>
  <c r="I357" i="1"/>
  <c r="H70" i="1"/>
  <c r="L275" i="1"/>
  <c r="H100" i="1"/>
  <c r="H328" i="1"/>
  <c r="C232" i="1"/>
  <c r="H99" i="1"/>
  <c r="L384" i="1"/>
  <c r="N209" i="1"/>
  <c r="P402" i="1"/>
  <c r="P417" i="1"/>
  <c r="P279" i="1"/>
  <c r="H282" i="1"/>
  <c r="M283" i="1"/>
  <c r="J298" i="1"/>
  <c r="K127" i="1"/>
  <c r="F384" i="1"/>
  <c r="C253" i="1"/>
  <c r="C210" i="1"/>
  <c r="H101" i="1"/>
  <c r="G210" i="1"/>
  <c r="K334" i="1"/>
  <c r="L375" i="1"/>
  <c r="J207" i="1"/>
  <c r="H379" i="1"/>
  <c r="M280" i="1"/>
  <c r="G122" i="1"/>
  <c r="O179" i="1"/>
  <c r="L134" i="1"/>
  <c r="C234" i="1"/>
  <c r="M105" i="1"/>
  <c r="H212" i="1"/>
  <c r="J125" i="1"/>
  <c r="H272" i="1"/>
  <c r="F359" i="1"/>
  <c r="E203" i="1"/>
  <c r="I318" i="1"/>
  <c r="M80" i="1"/>
  <c r="L331" i="1"/>
  <c r="F412" i="1"/>
  <c r="K403" i="1"/>
  <c r="J386" i="1"/>
  <c r="I332" i="1"/>
  <c r="N235" i="1"/>
  <c r="O296" i="1"/>
  <c r="N417" i="1"/>
  <c r="J280" i="1"/>
  <c r="M384" i="1"/>
  <c r="O357" i="1"/>
  <c r="N296" i="1"/>
  <c r="M407" i="1"/>
  <c r="J51" i="1"/>
  <c r="O409" i="1"/>
  <c r="G74" i="1"/>
  <c r="N284" i="1"/>
  <c r="L197" i="1"/>
  <c r="G303" i="1"/>
  <c r="M326" i="1"/>
  <c r="P306" i="1"/>
  <c r="L86" i="1"/>
  <c r="G25" i="1"/>
  <c r="P352" i="1"/>
  <c r="I346" i="1"/>
  <c r="G183" i="1"/>
  <c r="C97" i="1"/>
  <c r="L417" i="1"/>
  <c r="I301" i="1"/>
  <c r="J229" i="1"/>
  <c r="L199" i="1"/>
  <c r="L255" i="1"/>
  <c r="J333" i="1"/>
  <c r="J172" i="1"/>
  <c r="N408" i="1"/>
  <c r="E353" i="1"/>
  <c r="K208" i="1"/>
  <c r="C119" i="1"/>
  <c r="C49" i="1"/>
  <c r="L137" i="1"/>
  <c r="G356" i="1"/>
  <c r="M181" i="1"/>
  <c r="H152" i="1"/>
  <c r="M123" i="1"/>
  <c r="H202" i="1"/>
  <c r="F276" i="1"/>
  <c r="I44" i="1"/>
  <c r="P203" i="1"/>
  <c r="F252" i="1"/>
  <c r="G126" i="1"/>
  <c r="M47" i="1"/>
  <c r="I76" i="1"/>
  <c r="F182" i="1"/>
  <c r="F347" i="1"/>
  <c r="C201" i="1"/>
  <c r="J136" i="1"/>
  <c r="H388" i="1"/>
  <c r="K126" i="1"/>
  <c r="L381" i="1"/>
  <c r="H380" i="1"/>
  <c r="O348" i="1"/>
  <c r="N203" i="1"/>
  <c r="M174" i="1"/>
  <c r="J276" i="1"/>
  <c r="E271" i="1"/>
  <c r="L254" i="1"/>
  <c r="K415" i="1"/>
  <c r="J387" i="1"/>
  <c r="F305" i="1"/>
  <c r="G278" i="1"/>
  <c r="C139" i="1"/>
  <c r="E79" i="1"/>
  <c r="H48" i="1"/>
  <c r="M98" i="1"/>
  <c r="K152" i="1"/>
  <c r="P170" i="1"/>
  <c r="H174" i="1"/>
  <c r="M151" i="1"/>
  <c r="K178" i="1"/>
  <c r="I56" i="1"/>
  <c r="G106" i="1"/>
  <c r="H15" i="1"/>
  <c r="K70" i="1"/>
  <c r="O355" i="1"/>
  <c r="M249" i="1"/>
  <c r="E17" i="1"/>
  <c r="L43" i="1"/>
  <c r="J44" i="1"/>
  <c r="O328" i="1"/>
  <c r="N358" i="1"/>
  <c r="O202" i="1"/>
  <c r="F257" i="1"/>
  <c r="F12" i="1"/>
  <c r="P131" i="1"/>
  <c r="O362" i="1"/>
  <c r="H374" i="1"/>
  <c r="J330" i="1"/>
  <c r="L321" i="1"/>
  <c r="M131" i="1"/>
  <c r="P180" i="1"/>
  <c r="E382" i="1"/>
  <c r="K233" i="1"/>
  <c r="H254" i="1"/>
  <c r="F379" i="1"/>
  <c r="I214" i="1"/>
  <c r="E86" i="1"/>
  <c r="F332" i="1"/>
  <c r="L349" i="1"/>
  <c r="G352" i="1"/>
  <c r="G107" i="1"/>
  <c r="G277" i="1"/>
  <c r="J402" i="1"/>
  <c r="N374" i="1"/>
  <c r="P212" i="1"/>
  <c r="H321" i="1"/>
  <c r="P250" i="1"/>
  <c r="C46" i="1"/>
  <c r="L12" i="1"/>
  <c r="K411" i="1"/>
  <c r="L272" i="1"/>
  <c r="L410" i="1"/>
  <c r="O354" i="1"/>
  <c r="K305" i="1"/>
  <c r="O350" i="1"/>
  <c r="E381" i="1"/>
  <c r="C200" i="1"/>
  <c r="P172" i="1"/>
  <c r="H206" i="1"/>
  <c r="J376" i="1"/>
  <c r="E330" i="1"/>
  <c r="F377" i="1"/>
  <c r="P320" i="1"/>
  <c r="I186" i="1"/>
  <c r="L253" i="1"/>
  <c r="K181" i="1"/>
  <c r="E151" i="1"/>
  <c r="I354" i="1"/>
  <c r="P323" i="1"/>
  <c r="H52" i="1"/>
  <c r="N39" i="1"/>
  <c r="E205" i="1"/>
  <c r="O76" i="1"/>
  <c r="N102" i="1"/>
  <c r="N376" i="1"/>
  <c r="L407" i="1"/>
  <c r="L305" i="1"/>
  <c r="L69" i="1"/>
  <c r="H79" i="1"/>
  <c r="G48" i="1"/>
  <c r="O22" i="1"/>
  <c r="K352" i="1"/>
  <c r="E12" i="1"/>
  <c r="H348" i="1"/>
  <c r="I387" i="1"/>
  <c r="G388" i="1"/>
  <c r="H284" i="1"/>
  <c r="I414" i="1"/>
  <c r="K47" i="1"/>
  <c r="E410" i="1"/>
  <c r="L416" i="1"/>
  <c r="G133" i="1"/>
  <c r="K176" i="1"/>
  <c r="L319" i="1"/>
  <c r="O302" i="1"/>
  <c r="C123" i="1"/>
  <c r="L181" i="1"/>
  <c r="O198" i="1"/>
  <c r="O330" i="1"/>
  <c r="E47" i="1"/>
  <c r="P305" i="1"/>
  <c r="N48" i="1"/>
  <c r="E137" i="1"/>
  <c r="C184" i="1"/>
  <c r="G173" i="1"/>
  <c r="I47" i="1"/>
  <c r="L139" i="1"/>
  <c r="J158" i="1"/>
  <c r="G79" i="1"/>
  <c r="M334" i="1"/>
  <c r="L214" i="1"/>
  <c r="C137" i="1"/>
  <c r="K42" i="1"/>
  <c r="E170" i="1"/>
  <c r="H123" i="1"/>
  <c r="K214" i="1"/>
  <c r="F121" i="1"/>
  <c r="F407" i="1"/>
  <c r="C333" i="1"/>
  <c r="I178" i="1"/>
  <c r="M377" i="1"/>
  <c r="L304" i="1"/>
  <c r="L323" i="1"/>
  <c r="I386" i="1"/>
  <c r="I172" i="1"/>
  <c r="C23" i="1"/>
  <c r="E331" i="1"/>
  <c r="P385" i="1"/>
  <c r="M382" i="1"/>
  <c r="M228" i="1"/>
  <c r="P83" i="1"/>
  <c r="C21" i="1"/>
  <c r="E58" i="1"/>
  <c r="J285" i="1"/>
  <c r="J202" i="1"/>
  <c r="E252" i="1"/>
  <c r="G256" i="1"/>
  <c r="E327" i="1"/>
  <c r="G226" i="1"/>
  <c r="N70" i="1"/>
  <c r="H233" i="1"/>
  <c r="E45" i="1"/>
  <c r="L174" i="1"/>
  <c r="N46" i="1"/>
  <c r="J83" i="1"/>
  <c r="N173" i="1"/>
  <c r="N359" i="1"/>
  <c r="I211" i="1"/>
  <c r="N123" i="1"/>
  <c r="C73" i="1"/>
  <c r="I206" i="1"/>
  <c r="H318" i="1"/>
  <c r="M306" i="1"/>
  <c r="H302" i="1"/>
  <c r="H43" i="1"/>
  <c r="K84" i="1"/>
  <c r="C386" i="1"/>
  <c r="G363" i="1"/>
  <c r="I275" i="1"/>
  <c r="I227" i="1"/>
  <c r="N281" i="1"/>
  <c r="L346" i="1"/>
  <c r="I256" i="1"/>
  <c r="L322" i="1"/>
  <c r="F382" i="1"/>
  <c r="L377" i="1"/>
  <c r="O353" i="1"/>
  <c r="P72" i="1"/>
  <c r="H85" i="1"/>
  <c r="C53" i="1"/>
  <c r="O151" i="1"/>
  <c r="K98" i="1"/>
  <c r="C414" i="1"/>
  <c r="L98" i="1"/>
  <c r="H22" i="1"/>
  <c r="E75" i="1"/>
  <c r="J55" i="1"/>
  <c r="G402" i="1"/>
  <c r="J233" i="1"/>
  <c r="O137" i="1"/>
  <c r="O257" i="1"/>
  <c r="E181" i="1"/>
  <c r="M227" i="1"/>
  <c r="H403" i="1"/>
  <c r="I418" i="1"/>
  <c r="M332" i="1"/>
  <c r="P357" i="1"/>
  <c r="K18" i="1"/>
  <c r="K318" i="1"/>
  <c r="O319" i="1"/>
  <c r="N172" i="1"/>
  <c r="P374" i="1"/>
  <c r="P407" i="1"/>
  <c r="E128" i="1"/>
  <c r="N136" i="1"/>
  <c r="P375" i="1"/>
  <c r="L52" i="1"/>
  <c r="K56" i="1"/>
  <c r="H349" i="1"/>
  <c r="O79" i="1"/>
  <c r="M231" i="1"/>
  <c r="J374" i="1"/>
  <c r="P178" i="1"/>
  <c r="L237" i="1"/>
  <c r="E212" i="1"/>
  <c r="I202" i="1"/>
  <c r="N389" i="1"/>
  <c r="P418" i="1"/>
  <c r="I375" i="1"/>
  <c r="J415" i="1"/>
  <c r="G97" i="1"/>
  <c r="J152" i="1"/>
  <c r="H411" i="1"/>
  <c r="M380" i="1"/>
  <c r="I320" i="1"/>
  <c r="I14" i="1"/>
  <c r="P325" i="1"/>
  <c r="O107" i="1"/>
  <c r="C45" i="1"/>
  <c r="L75" i="1"/>
  <c r="I384" i="1"/>
  <c r="K83" i="1"/>
  <c r="K255" i="1"/>
  <c r="I400" i="1"/>
  <c r="C17" i="1"/>
  <c r="K21" i="1"/>
  <c r="G121" i="1"/>
  <c r="G49" i="1"/>
  <c r="K231" i="1"/>
  <c r="E207" i="1"/>
  <c r="L172" i="1"/>
  <c r="K24" i="1"/>
  <c r="L231" i="1"/>
  <c r="O178" i="1"/>
  <c r="F75" i="1"/>
  <c r="H20" i="1"/>
  <c r="O81" i="1"/>
  <c r="M23" i="1"/>
  <c r="K82" i="1"/>
  <c r="L401" i="1"/>
  <c r="J418" i="1"/>
  <c r="O320" i="1"/>
  <c r="G302" i="1"/>
  <c r="C417" i="1"/>
  <c r="E26" i="1"/>
  <c r="H21" i="1"/>
  <c r="M270" i="1"/>
  <c r="C130" i="1"/>
  <c r="M328" i="1"/>
  <c r="J185" i="1"/>
  <c r="J19" i="1"/>
  <c r="F181" i="1"/>
  <c r="J283" i="1"/>
  <c r="N282" i="1"/>
  <c r="K358" i="1"/>
  <c r="L329" i="1"/>
  <c r="N55" i="1"/>
  <c r="O272" i="1"/>
  <c r="F273" i="1"/>
  <c r="E325" i="1"/>
  <c r="M238" i="1"/>
  <c r="J12" i="1"/>
  <c r="I85" i="1"/>
  <c r="L324" i="1"/>
  <c r="I328" i="1"/>
  <c r="O360" i="1"/>
  <c r="M170" i="1"/>
  <c r="O185" i="1"/>
  <c r="M381" i="1"/>
  <c r="K269" i="1"/>
  <c r="N256" i="1"/>
  <c r="H362" i="1"/>
  <c r="I151" i="1"/>
  <c r="I349" i="1"/>
  <c r="P17" i="1"/>
  <c r="F83" i="1"/>
  <c r="H231" i="1"/>
  <c r="G52" i="1"/>
  <c r="G13" i="1"/>
  <c r="K408" i="1"/>
  <c r="I182" i="1"/>
  <c r="C85" i="1"/>
  <c r="M351" i="1"/>
  <c r="E251" i="1"/>
  <c r="G124" i="1"/>
  <c r="P132" i="1"/>
  <c r="L345" i="1"/>
  <c r="M318" i="1"/>
  <c r="E85" i="1"/>
  <c r="H200" i="1"/>
  <c r="E379" i="1"/>
  <c r="P173" i="1"/>
  <c r="K204" i="1"/>
  <c r="K304" i="1"/>
  <c r="E206" i="1"/>
  <c r="K174" i="1"/>
  <c r="P382" i="1"/>
  <c r="I274" i="1"/>
  <c r="M130" i="1"/>
  <c r="P38" i="1"/>
  <c r="G401" i="1"/>
  <c r="J270" i="1"/>
  <c r="E420" i="1"/>
  <c r="I39" i="1"/>
  <c r="O215" i="1"/>
  <c r="K154" i="1"/>
  <c r="J275" i="1"/>
  <c r="C276" i="1"/>
  <c r="I249" i="1"/>
  <c r="G357" i="1"/>
  <c r="C257" i="1"/>
  <c r="M124" i="1"/>
  <c r="L40" i="1"/>
  <c r="I350" i="1"/>
  <c r="L353" i="1"/>
  <c r="O420" i="1"/>
  <c r="I77" i="1"/>
  <c r="O153" i="1"/>
  <c r="H102" i="1"/>
  <c r="H358" i="1"/>
  <c r="L276" i="1"/>
  <c r="K357" i="1"/>
  <c r="F381" i="1"/>
  <c r="P300" i="1"/>
  <c r="H82" i="1"/>
  <c r="E305" i="1"/>
  <c r="C353" i="1"/>
  <c r="F411" i="1"/>
  <c r="I235" i="1"/>
  <c r="E229" i="1"/>
  <c r="E299" i="1"/>
  <c r="E198" i="1"/>
  <c r="K99" i="1"/>
  <c r="M21" i="1"/>
  <c r="O174" i="1"/>
  <c r="P330" i="1"/>
  <c r="L15" i="1"/>
  <c r="K346" i="1"/>
  <c r="L102" i="1"/>
  <c r="E119" i="1"/>
  <c r="G214" i="1"/>
  <c r="P56" i="1"/>
  <c r="H106" i="1"/>
  <c r="C282" i="1"/>
  <c r="M276" i="1"/>
  <c r="P120" i="1"/>
  <c r="M15" i="1"/>
  <c r="C154" i="1"/>
  <c r="P80" i="1"/>
  <c r="E72" i="1"/>
  <c r="G347" i="1"/>
  <c r="M349" i="1"/>
  <c r="O26" i="1"/>
  <c r="G73" i="1"/>
  <c r="P186" i="1"/>
  <c r="N101" i="1"/>
  <c r="C296" i="1"/>
  <c r="G198" i="1"/>
  <c r="M404" i="1"/>
  <c r="G100" i="1"/>
  <c r="M415" i="1"/>
  <c r="P134" i="1"/>
  <c r="C345" i="1"/>
  <c r="P302" i="1"/>
  <c r="L138" i="1"/>
  <c r="O378" i="1"/>
  <c r="H130" i="1"/>
  <c r="I16" i="1"/>
  <c r="J357" i="1"/>
  <c r="L297" i="1"/>
  <c r="K227" i="1"/>
  <c r="N297" i="1"/>
  <c r="I52" i="1"/>
  <c r="J277" i="1"/>
  <c r="K416" i="1"/>
  <c r="O74" i="1"/>
  <c r="C328" i="1"/>
  <c r="I42" i="1"/>
  <c r="K400" i="1"/>
  <c r="E400" i="1"/>
  <c r="F417" i="1"/>
  <c r="H151" i="1"/>
  <c r="G85" i="1"/>
  <c r="N345" i="1"/>
  <c r="L360" i="1"/>
  <c r="K319" i="1"/>
  <c r="L153" i="1"/>
  <c r="E209" i="1"/>
  <c r="P13" i="1"/>
  <c r="L389" i="1"/>
  <c r="L78" i="1"/>
  <c r="L355" i="1"/>
  <c r="H128" i="1"/>
  <c r="M375" i="1"/>
  <c r="C323" i="1"/>
  <c r="G375" i="1"/>
  <c r="P380" i="1"/>
  <c r="G377" i="1"/>
  <c r="E270" i="1"/>
  <c r="H304" i="1"/>
  <c r="H57" i="1"/>
  <c r="M362" i="1"/>
  <c r="I97" i="1"/>
  <c r="J123" i="1"/>
  <c r="N45" i="1"/>
  <c r="N320" i="1"/>
  <c r="I23" i="1"/>
  <c r="J404" i="1"/>
  <c r="C197" i="1"/>
  <c r="J155" i="1"/>
  <c r="E74" i="1"/>
  <c r="G420" i="1"/>
  <c r="O57" i="1"/>
  <c r="O42" i="1"/>
  <c r="J358" i="1"/>
  <c r="O280" i="1"/>
  <c r="J389" i="1"/>
  <c r="E275" i="1"/>
  <c r="P358" i="1"/>
  <c r="G272" i="1"/>
  <c r="J213" i="1"/>
  <c r="J328" i="1"/>
  <c r="J354" i="1"/>
  <c r="E351" i="1"/>
  <c r="N334" i="1"/>
  <c r="K38" i="1"/>
  <c r="O210" i="1"/>
  <c r="P52" i="1"/>
  <c r="M235" i="1"/>
  <c r="F300" i="1"/>
  <c r="H253" i="1"/>
  <c r="J40" i="1"/>
  <c r="L320" i="1"/>
  <c r="O52" i="1"/>
  <c r="F183" i="1"/>
  <c r="K282" i="1"/>
  <c r="I133" i="1"/>
  <c r="H279" i="1"/>
  <c r="N298" i="1"/>
  <c r="G105" i="1"/>
  <c r="E186" i="1"/>
  <c r="G284" i="1"/>
  <c r="J174" i="1"/>
  <c r="G46" i="1"/>
  <c r="F72" i="1"/>
  <c r="I122" i="1"/>
  <c r="K198" i="1"/>
  <c r="C359" i="1"/>
  <c r="O324" i="1"/>
  <c r="F172" i="1"/>
  <c r="K120" i="1"/>
  <c r="P75" i="1"/>
  <c r="E16" i="1"/>
  <c r="O157" i="1"/>
  <c r="E405" i="1"/>
  <c r="P86" i="1"/>
  <c r="C302" i="1"/>
  <c r="P84" i="1"/>
  <c r="O250" i="1"/>
  <c r="H182" i="1"/>
  <c r="O99" i="1"/>
  <c r="G39" i="1"/>
  <c r="J52" i="1"/>
  <c r="E346" i="1"/>
  <c r="O75" i="1"/>
  <c r="P376" i="1"/>
  <c r="L21" i="1"/>
  <c r="L70" i="1"/>
  <c r="O18" i="1"/>
  <c r="O375" i="1"/>
  <c r="I124" i="1"/>
  <c r="F355" i="1"/>
  <c r="O211" i="1"/>
  <c r="F378" i="1"/>
  <c r="F226" i="1"/>
  <c r="N42" i="1"/>
  <c r="G175" i="1"/>
  <c r="O256" i="1"/>
  <c r="H270" i="1"/>
  <c r="F185" i="1"/>
  <c r="C251" i="1"/>
  <c r="H276" i="1"/>
  <c r="O124" i="1"/>
  <c r="I135" i="1"/>
  <c r="E106" i="1"/>
  <c r="L325" i="1"/>
  <c r="J380" i="1"/>
  <c r="I237" i="1"/>
  <c r="I41" i="1"/>
  <c r="C329" i="1"/>
  <c r="K81" i="1"/>
  <c r="I297" i="1"/>
  <c r="L151" i="1"/>
  <c r="K54" i="1"/>
  <c r="F352" i="1"/>
  <c r="E389" i="1"/>
  <c r="I74" i="1"/>
  <c r="E250" i="1"/>
  <c r="G81" i="1"/>
  <c r="F232" i="1"/>
  <c r="K15" i="1"/>
  <c r="K407" i="1"/>
  <c r="L84" i="1"/>
  <c r="N206" i="1"/>
  <c r="N300" i="1"/>
  <c r="P208" i="1"/>
  <c r="H332" i="1"/>
  <c r="I22" i="1"/>
  <c r="J56" i="1"/>
  <c r="O51" i="1"/>
  <c r="N72" i="1"/>
  <c r="O183" i="1"/>
  <c r="L318" i="1"/>
  <c r="L250" i="1"/>
  <c r="M184" i="1"/>
  <c r="C181" i="1"/>
  <c r="G415" i="1"/>
  <c r="N204" i="1"/>
  <c r="G416" i="1"/>
  <c r="K71" i="1"/>
  <c r="J360" i="1"/>
  <c r="P387" i="1"/>
  <c r="I185" i="1"/>
  <c r="O374" i="1"/>
  <c r="I119" i="1"/>
  <c r="C237" i="1"/>
  <c r="J349" i="1"/>
  <c r="E414" i="1"/>
  <c r="C157" i="1"/>
  <c r="M348" i="1"/>
  <c r="P169" i="1"/>
  <c r="F122" i="1"/>
  <c r="P210" i="1"/>
  <c r="O305" i="1"/>
  <c r="O356" i="1"/>
  <c r="L238" i="1"/>
  <c r="H252" i="1"/>
  <c r="J170" i="1"/>
  <c r="P271" i="1"/>
  <c r="E258" i="1"/>
  <c r="H414" i="1"/>
  <c r="P253" i="1"/>
  <c r="H47" i="1"/>
  <c r="L332" i="1"/>
  <c r="G12" i="1"/>
  <c r="P199" i="1"/>
  <c r="K382" i="1"/>
  <c r="G156" i="1"/>
  <c r="J215" i="1"/>
  <c r="M388" i="1"/>
  <c r="F151" i="1"/>
  <c r="O25" i="1"/>
  <c r="C127" i="1"/>
  <c r="M347" i="1"/>
  <c r="K414" i="1"/>
  <c r="G180" i="1"/>
  <c r="G305" i="1"/>
  <c r="H386" i="1"/>
  <c r="E282" i="1"/>
  <c r="G209" i="1"/>
  <c r="E130" i="1"/>
  <c r="K281" i="1"/>
  <c r="I201" i="1"/>
  <c r="K298" i="1"/>
  <c r="E378" i="1"/>
  <c r="I382" i="1"/>
  <c r="J414" i="1"/>
  <c r="H228" i="1"/>
  <c r="C356" i="1"/>
  <c r="N180" i="1"/>
  <c r="C80" i="1"/>
  <c r="O86" i="1"/>
  <c r="F50" i="1"/>
  <c r="H134" i="1"/>
  <c r="N349" i="1"/>
  <c r="E385" i="1"/>
  <c r="G253" i="1"/>
  <c r="K171" i="1"/>
  <c r="E131" i="1"/>
  <c r="H198" i="1"/>
  <c r="P171" i="1"/>
  <c r="O70" i="1"/>
  <c r="H24" i="1"/>
  <c r="I236" i="1"/>
  <c r="F131" i="1"/>
  <c r="L235" i="1"/>
  <c r="F37" i="1"/>
  <c r="E201" i="1"/>
  <c r="C104" i="1"/>
  <c r="G207" i="1"/>
  <c r="N227" i="1"/>
  <c r="H234" i="1"/>
  <c r="J322" i="1"/>
  <c r="H170" i="1"/>
  <c r="M102" i="1"/>
  <c r="L333" i="1"/>
  <c r="N331" i="1"/>
  <c r="H131" i="1"/>
  <c r="J406" i="1"/>
  <c r="J21" i="1"/>
  <c r="F360" i="1"/>
  <c r="C379" i="1"/>
  <c r="I81" i="1"/>
  <c r="N305" i="1"/>
  <c r="E403" i="1"/>
  <c r="O55" i="1"/>
  <c r="I21" i="1"/>
  <c r="O404" i="1"/>
  <c r="F354" i="1"/>
  <c r="K135" i="1"/>
  <c r="N380" i="1"/>
  <c r="I176" i="1"/>
  <c r="C275" i="1"/>
  <c r="E307" i="1"/>
  <c r="M45" i="1"/>
  <c r="E20" i="1"/>
  <c r="L173" i="1"/>
  <c r="F46" i="1"/>
  <c r="F406" i="1"/>
  <c r="N179" i="1"/>
  <c r="G301" i="1"/>
  <c r="L101" i="1"/>
  <c r="L230" i="1"/>
  <c r="K234" i="1"/>
  <c r="C299" i="1"/>
  <c r="K383" i="1"/>
  <c r="E82" i="1"/>
  <c r="H81" i="1"/>
  <c r="I171" i="1"/>
  <c r="L118" i="1"/>
  <c r="C238" i="1"/>
  <c r="L215" i="1"/>
  <c r="K58" i="1"/>
  <c r="F153" i="1"/>
  <c r="C83" i="1"/>
  <c r="E102" i="1"/>
  <c r="M403" i="1"/>
  <c r="P272" i="1"/>
  <c r="N78" i="1"/>
  <c r="N214" i="1"/>
  <c r="F278" i="1"/>
  <c r="O278" i="1"/>
  <c r="P204" i="1"/>
  <c r="I376" i="1"/>
  <c r="J271" i="1"/>
  <c r="C25" i="1"/>
  <c r="O123" i="1"/>
  <c r="L298" i="1"/>
  <c r="M406" i="1"/>
  <c r="O130" i="1"/>
  <c r="M137" i="1"/>
  <c r="F26" i="1"/>
  <c r="J126" i="1"/>
  <c r="F251" i="1"/>
  <c r="N118" i="1"/>
  <c r="L71" i="1"/>
  <c r="N24" i="1"/>
  <c r="L132" i="1"/>
  <c r="G387" i="1"/>
  <c r="M357" i="1"/>
  <c r="M128" i="1"/>
  <c r="E46" i="1"/>
  <c r="I83" i="1"/>
  <c r="L273" i="1"/>
  <c r="F284" i="1"/>
  <c r="M299" i="1"/>
  <c r="P49" i="1"/>
  <c r="C202" i="1"/>
  <c r="L158" i="1"/>
  <c r="E56" i="1"/>
  <c r="F103" i="1"/>
  <c r="J411" i="1"/>
  <c r="K57" i="1"/>
  <c r="E121" i="1"/>
  <c r="L274" i="1"/>
  <c r="K180" i="1"/>
  <c r="G69" i="1"/>
  <c r="N375" i="1"/>
  <c r="F298" i="1"/>
  <c r="O156" i="1"/>
  <c r="N404" i="1"/>
  <c r="N385" i="1"/>
  <c r="I131" i="1"/>
  <c r="C151" i="1"/>
  <c r="P236" i="1"/>
  <c r="N299" i="1"/>
  <c r="M251" i="1"/>
  <c r="G252" i="1"/>
  <c r="F97" i="1"/>
  <c r="I209" i="1"/>
  <c r="K413" i="1"/>
  <c r="G320" i="1"/>
  <c r="H49" i="1"/>
  <c r="I277" i="1"/>
  <c r="G376" i="1"/>
  <c r="L82" i="1"/>
  <c r="J281" i="1"/>
  <c r="K13" i="1"/>
  <c r="J234" i="1"/>
  <c r="H86" i="1"/>
  <c r="L24" i="1"/>
  <c r="N277" i="1"/>
  <c r="F118" i="1"/>
  <c r="G135" i="1"/>
  <c r="L374" i="1"/>
  <c r="N135" i="1"/>
  <c r="N38" i="1"/>
  <c r="I200" i="1"/>
  <c r="G273" i="1"/>
  <c r="L226" i="1"/>
  <c r="N181" i="1"/>
  <c r="I170" i="1"/>
  <c r="N275" i="1"/>
  <c r="I129" i="1"/>
  <c r="C39" i="1"/>
  <c r="I103" i="1"/>
  <c r="I204" i="1"/>
  <c r="N15" i="1"/>
  <c r="C354" i="1"/>
  <c r="L44" i="1"/>
  <c r="I252" i="1"/>
  <c r="E25" i="1"/>
  <c r="K353" i="1"/>
  <c r="J69" i="1"/>
  <c r="G78" i="1"/>
  <c r="F210" i="1"/>
  <c r="N23" i="1"/>
  <c r="N127" i="1"/>
  <c r="F238" i="1"/>
  <c r="G171" i="1"/>
  <c r="E173" i="1"/>
  <c r="K101" i="1"/>
  <c r="O131" i="1"/>
  <c r="K237" i="1"/>
  <c r="N280" i="1"/>
  <c r="K207" i="1"/>
  <c r="M134" i="1"/>
  <c r="J230" i="1"/>
  <c r="C357" i="1"/>
  <c r="J131" i="1"/>
  <c r="H37" i="1"/>
  <c r="F348" i="1"/>
  <c r="K183" i="1"/>
  <c r="N273" i="1"/>
  <c r="I258" i="1"/>
  <c r="M416" i="1"/>
  <c r="G349" i="1"/>
  <c r="G18" i="1"/>
  <c r="M329" i="1"/>
  <c r="C416" i="1"/>
  <c r="L72" i="1"/>
  <c r="K55" i="1"/>
  <c r="O307" i="1"/>
  <c r="J203" i="1"/>
  <c r="E37" i="1"/>
  <c r="I407" i="1"/>
  <c r="N81" i="1"/>
  <c r="M51" i="1"/>
  <c r="M133" i="1"/>
  <c r="G271" i="1"/>
  <c r="O237" i="1"/>
  <c r="E14" i="1"/>
  <c r="M48" i="1"/>
  <c r="O135" i="1"/>
  <c r="N201" i="1"/>
  <c r="M409" i="1"/>
  <c r="P419" i="1"/>
  <c r="C185" i="1"/>
  <c r="G330" i="1"/>
  <c r="F173" i="1"/>
  <c r="F79" i="1"/>
  <c r="H38" i="1"/>
  <c r="H16" i="1"/>
  <c r="K380" i="1"/>
  <c r="G45" i="1"/>
  <c r="M24" i="1"/>
  <c r="E318" i="1"/>
  <c r="H307" i="1"/>
  <c r="J80" i="1"/>
  <c r="N251" i="1"/>
  <c r="G181" i="1"/>
  <c r="I271" i="1"/>
  <c r="P334" i="1"/>
  <c r="O376" i="1"/>
  <c r="N269" i="1"/>
  <c r="G70" i="1"/>
  <c r="H255" i="1"/>
  <c r="O71" i="1"/>
  <c r="J184" i="1"/>
  <c r="N229" i="1"/>
  <c r="P198" i="1"/>
  <c r="J351" i="1"/>
  <c r="E171" i="1"/>
  <c r="E39" i="1"/>
  <c r="O387" i="1"/>
  <c r="I48" i="1"/>
  <c r="P23" i="1"/>
  <c r="P48" i="1"/>
  <c r="G152" i="1"/>
  <c r="K250" i="1"/>
  <c r="G22" i="1"/>
  <c r="K19" i="1"/>
  <c r="G98" i="1"/>
  <c r="C281" i="1"/>
  <c r="I86" i="1"/>
  <c r="J25" i="1"/>
  <c r="E200" i="1"/>
  <c r="G129" i="1"/>
  <c r="C383" i="1"/>
  <c r="G227" i="1"/>
  <c r="K156" i="1"/>
  <c r="N324" i="1"/>
  <c r="P176" i="1"/>
  <c r="F180" i="1"/>
  <c r="H25" i="1"/>
  <c r="I272" i="1"/>
  <c r="C20" i="1"/>
  <c r="H258" i="1"/>
  <c r="M182" i="1"/>
  <c r="G206" i="1"/>
  <c r="I281" i="1"/>
  <c r="E179" i="1"/>
  <c r="I78" i="1"/>
  <c r="G233" i="1"/>
  <c r="J181" i="1"/>
  <c r="M121" i="1"/>
  <c r="M201" i="1"/>
  <c r="N215" i="1"/>
  <c r="G324" i="1"/>
  <c r="H138" i="1"/>
  <c r="E177" i="1"/>
  <c r="I38" i="1"/>
  <c r="P377" i="1"/>
  <c r="E21" i="1"/>
  <c r="M71" i="1"/>
  <c r="K125" i="1"/>
  <c r="H177" i="1"/>
  <c r="K251" i="1"/>
  <c r="K105" i="1"/>
  <c r="O254" i="1"/>
  <c r="H119" i="1"/>
  <c r="M72" i="1"/>
  <c r="O177" i="1"/>
  <c r="I270" i="1"/>
  <c r="H75" i="1"/>
  <c r="F106" i="1"/>
  <c r="M360" i="1"/>
  <c r="L183" i="1"/>
  <c r="E139" i="1"/>
  <c r="P281" i="1"/>
  <c r="C70" i="1"/>
  <c r="C79" i="1"/>
  <c r="I251" i="1"/>
  <c r="C419" i="1"/>
  <c r="G208" i="1"/>
  <c r="G249" i="1"/>
  <c r="K283" i="1"/>
  <c r="P70" i="1"/>
  <c r="O270" i="1"/>
  <c r="G17" i="1"/>
  <c r="N84" i="1"/>
  <c r="I305" i="1"/>
  <c r="G137" i="1"/>
  <c r="J24" i="1"/>
  <c r="I412" i="1"/>
  <c r="F25" i="1"/>
  <c r="E44" i="1"/>
  <c r="N54" i="1"/>
  <c r="P76" i="1"/>
  <c r="M197" i="1"/>
  <c r="M298" i="1"/>
  <c r="L281" i="1"/>
  <c r="H13" i="1"/>
  <c r="N185" i="1"/>
  <c r="N79" i="1"/>
  <c r="I177" i="1"/>
  <c r="H97" i="1"/>
  <c r="L205" i="1"/>
  <c r="H72" i="1"/>
  <c r="P37" i="1"/>
  <c r="C57" i="1"/>
  <c r="J82" i="1"/>
  <c r="N97" i="1"/>
  <c r="I184" i="1"/>
  <c r="I153" i="1"/>
  <c r="N154" i="1"/>
  <c r="M39" i="1"/>
  <c r="O21" i="1"/>
  <c r="E52" i="1"/>
  <c r="O269" i="1"/>
  <c r="M418" i="1"/>
  <c r="L284" i="1"/>
  <c r="I378" i="1"/>
  <c r="N186" i="1"/>
  <c r="C72" i="1"/>
  <c r="K324" i="1"/>
  <c r="K376" i="1"/>
  <c r="I296" i="1"/>
  <c r="H355" i="1"/>
  <c r="O252" i="1"/>
  <c r="J120" i="1"/>
  <c r="O349" i="1"/>
  <c r="L17" i="1"/>
  <c r="M58" i="1"/>
  <c r="J101" i="1"/>
  <c r="P85" i="1"/>
  <c r="F174" i="1"/>
  <c r="I415" i="1"/>
  <c r="I306" i="1"/>
  <c r="M78" i="1"/>
  <c r="H55" i="1"/>
  <c r="J169" i="1"/>
  <c r="E22" i="1"/>
  <c r="J13" i="1"/>
  <c r="L302" i="1"/>
  <c r="I279" i="1"/>
  <c r="F283" i="1"/>
  <c r="H135" i="1"/>
  <c r="K74" i="1"/>
  <c r="J232" i="1"/>
  <c r="F176" i="1"/>
  <c r="J359" i="1"/>
  <c r="K381" i="1"/>
  <c r="L403" i="1"/>
  <c r="C376" i="1"/>
  <c r="O186" i="1"/>
  <c r="P44" i="1"/>
  <c r="L411" i="1"/>
  <c r="L229" i="1"/>
  <c r="J57" i="1"/>
  <c r="P284" i="1"/>
  <c r="P58" i="1"/>
  <c r="K172" i="1"/>
  <c r="E183" i="1"/>
  <c r="H98" i="1"/>
  <c r="I101" i="1"/>
  <c r="P285" i="1"/>
  <c r="H179" i="1"/>
  <c r="K384" i="1"/>
  <c r="E214" i="1"/>
  <c r="E329" i="1"/>
  <c r="G234" i="1"/>
  <c r="N272" i="1"/>
  <c r="N346" i="1"/>
  <c r="P401" i="1"/>
  <c r="P179" i="1"/>
  <c r="C384" i="1"/>
  <c r="G412" i="1"/>
  <c r="C272" i="1"/>
  <c r="G202" i="1"/>
  <c r="I134" i="1"/>
  <c r="M135" i="1"/>
  <c r="I136" i="1"/>
  <c r="C304" i="1"/>
  <c r="L120" i="1"/>
  <c r="J137" i="1"/>
  <c r="M333" i="1"/>
  <c r="E43" i="1"/>
  <c r="F275" i="1"/>
  <c r="C125" i="1"/>
  <c r="P152" i="1"/>
  <c r="L408" i="1"/>
  <c r="C415" i="1"/>
  <c r="F38" i="1"/>
  <c r="I137" i="1"/>
  <c r="C387" i="1"/>
  <c r="M152" i="1"/>
  <c r="G359" i="1"/>
  <c r="J179" i="1"/>
  <c r="C346" i="1"/>
  <c r="N76" i="1"/>
  <c r="I360" i="1"/>
  <c r="C105" i="1"/>
  <c r="N177" i="1"/>
  <c r="L130" i="1"/>
  <c r="G42" i="1"/>
  <c r="K254" i="1"/>
  <c r="F410" i="1"/>
  <c r="G44" i="1"/>
  <c r="F155" i="1"/>
  <c r="H77" i="1"/>
  <c r="C269" i="1"/>
  <c r="E99" i="1"/>
  <c r="C401" i="1"/>
  <c r="O297" i="1"/>
  <c r="H389" i="1"/>
  <c r="J99" i="1"/>
  <c r="N387" i="1"/>
  <c r="I257" i="1"/>
  <c r="M414" i="1"/>
  <c r="N198" i="1"/>
  <c r="C350" i="1"/>
  <c r="C420" i="1"/>
  <c r="K44" i="1"/>
  <c r="G57" i="1"/>
  <c r="G307" i="1"/>
  <c r="C402" i="1"/>
  <c r="N381" i="1"/>
  <c r="C389" i="1"/>
  <c r="N347" i="1"/>
  <c r="P299" i="1"/>
  <c r="J78" i="1"/>
  <c r="P14" i="1"/>
  <c r="O138" i="1"/>
  <c r="I100" i="1"/>
  <c r="K206" i="1"/>
  <c r="P238" i="1"/>
  <c r="P41" i="1"/>
  <c r="F15" i="1"/>
  <c r="E281" i="1"/>
  <c r="L213" i="1"/>
  <c r="C138" i="1"/>
  <c r="H41" i="1"/>
  <c r="J331" i="1"/>
  <c r="K210" i="1"/>
  <c r="C297" i="1"/>
  <c r="N99" i="1"/>
  <c r="I179" i="1"/>
  <c r="O285" i="1"/>
  <c r="N416" i="1"/>
  <c r="K412" i="1"/>
  <c r="O53" i="1"/>
  <c r="F297" i="1"/>
  <c r="F231" i="1"/>
  <c r="J254" i="1"/>
  <c r="F214" i="1"/>
  <c r="C38" i="1"/>
  <c r="N174" i="1"/>
  <c r="H137" i="1"/>
  <c r="P101" i="1"/>
  <c r="J38" i="1"/>
  <c r="G158" i="1"/>
  <c r="M300" i="1"/>
  <c r="F175" i="1"/>
  <c r="E57" i="1"/>
  <c r="H408" i="1"/>
  <c r="J18" i="1"/>
  <c r="P98" i="1"/>
  <c r="M120" i="1"/>
  <c r="F357" i="1"/>
  <c r="J98" i="1"/>
  <c r="L103" i="1"/>
  <c r="E69" i="1"/>
  <c r="N250" i="1"/>
  <c r="E83" i="1"/>
  <c r="I198" i="1"/>
  <c r="H14" i="1"/>
  <c r="C298" i="1"/>
  <c r="E334" i="1"/>
  <c r="K72" i="1"/>
  <c r="F318" i="1"/>
  <c r="L76" i="1"/>
  <c r="M38" i="1"/>
  <c r="C26" i="1"/>
  <c r="M363" i="1"/>
  <c r="J300" i="1"/>
  <c r="G172" i="1"/>
  <c r="F320" i="1"/>
  <c r="C413" i="1"/>
  <c r="O323" i="1"/>
  <c r="E277" i="1"/>
  <c r="P54" i="1"/>
  <c r="E236" i="1"/>
  <c r="I299" i="1"/>
  <c r="N132" i="1"/>
  <c r="J227" i="1"/>
  <c r="O233" i="1"/>
  <c r="F301" i="1"/>
  <c r="M76" i="1"/>
  <c r="N253" i="1"/>
  <c r="M198" i="1"/>
  <c r="N169" i="1"/>
  <c r="F205" i="1"/>
  <c r="C250" i="1"/>
  <c r="K51" i="1"/>
  <c r="H209" i="1"/>
  <c r="G157" i="1"/>
  <c r="C280" i="1"/>
  <c r="F255" i="1"/>
  <c r="N44" i="1"/>
  <c r="M56" i="1"/>
  <c r="P182" i="1"/>
  <c r="F18" i="1"/>
  <c r="K155" i="1"/>
  <c r="K151" i="1"/>
  <c r="N420" i="1"/>
  <c r="I102" i="1"/>
  <c r="O229" i="1"/>
  <c r="K201" i="1"/>
  <c r="H257" i="1"/>
  <c r="F358" i="1"/>
  <c r="J129" i="1"/>
  <c r="K333" i="1"/>
  <c r="M97" i="1"/>
  <c r="F130" i="1"/>
  <c r="J48" i="1"/>
  <c r="H306" i="1"/>
  <c r="J26" i="1"/>
  <c r="L50" i="1"/>
  <c r="C74" i="1"/>
  <c r="J416" i="1"/>
  <c r="M138" i="1"/>
  <c r="J49" i="1"/>
  <c r="H250" i="1"/>
  <c r="F361" i="1"/>
  <c r="K236" i="1"/>
  <c r="L55" i="1"/>
  <c r="H406" i="1"/>
  <c r="C24" i="1"/>
  <c r="M82" i="1"/>
  <c r="G200" i="1"/>
  <c r="F42" i="1"/>
  <c r="O251" i="1"/>
  <c r="K386" i="1"/>
  <c r="J70" i="1"/>
  <c r="H327" i="1"/>
  <c r="E169" i="1"/>
  <c r="M19" i="1"/>
  <c r="O103" i="1"/>
  <c r="P22" i="1"/>
  <c r="L26" i="1"/>
  <c r="J251" i="1"/>
  <c r="G47" i="1"/>
  <c r="L58" i="1"/>
  <c r="H249" i="1"/>
  <c r="G179" i="1"/>
  <c r="J102" i="1"/>
  <c r="O299" i="1"/>
  <c r="J86" i="1"/>
  <c r="M226" i="1"/>
  <c r="P416" i="1"/>
  <c r="J319" i="1"/>
  <c r="I55" i="1"/>
  <c r="H376" i="1"/>
  <c r="E347" i="1"/>
  <c r="J278" i="1"/>
  <c r="J211" i="1"/>
  <c r="C380" i="1"/>
  <c r="N40" i="1"/>
  <c r="E387" i="1"/>
  <c r="J200" i="1"/>
  <c r="F127" i="1"/>
  <c r="L122" i="1"/>
  <c r="F120" i="1"/>
  <c r="F98" i="1"/>
  <c r="L135" i="1"/>
  <c r="G414" i="1"/>
  <c r="L418" i="1"/>
  <c r="F419" i="1"/>
  <c r="C180" i="1"/>
  <c r="C270" i="1"/>
  <c r="P155" i="1"/>
  <c r="N197" i="1"/>
  <c r="P379" i="1"/>
  <c r="N379" i="1"/>
  <c r="L97" i="1"/>
  <c r="P19" i="1"/>
  <c r="O176" i="1"/>
  <c r="P135" i="1"/>
  <c r="G102" i="1"/>
  <c r="L46" i="1"/>
  <c r="O39" i="1"/>
  <c r="L330" i="1"/>
  <c r="P256" i="1"/>
  <c r="E383" i="1"/>
  <c r="K123" i="1"/>
  <c r="G185" i="1"/>
  <c r="E350" i="1"/>
  <c r="H331" i="1"/>
  <c r="J176" i="1"/>
  <c r="E361" i="1"/>
  <c r="L169" i="1"/>
  <c r="N107" i="1"/>
  <c r="C50" i="1"/>
  <c r="N356" i="1"/>
  <c r="J324" i="1"/>
  <c r="M323" i="1"/>
  <c r="F418" i="1"/>
  <c r="F414" i="1"/>
  <c r="M257" i="1"/>
  <c r="E211" i="1"/>
  <c r="I212" i="1"/>
  <c r="F388" i="1"/>
  <c r="H232" i="1"/>
  <c r="E348" i="1"/>
  <c r="E255" i="1"/>
  <c r="O56" i="1"/>
  <c r="L198" i="1"/>
  <c r="P384" i="1"/>
  <c r="P137" i="1"/>
  <c r="J85" i="1"/>
  <c r="O273" i="1"/>
  <c r="C155" i="1"/>
  <c r="G351" i="1"/>
  <c r="N350" i="1"/>
  <c r="N128" i="1"/>
  <c r="O50" i="1"/>
  <c r="L212" i="1"/>
  <c r="J332" i="1"/>
  <c r="N152" i="1"/>
  <c r="F99" i="1"/>
  <c r="F353" i="1"/>
  <c r="L20" i="1"/>
  <c r="I197" i="1"/>
  <c r="F13" i="1"/>
  <c r="F202" i="1"/>
  <c r="H124" i="1"/>
  <c r="J134" i="1"/>
  <c r="C198" i="1"/>
  <c r="P25" i="1"/>
  <c r="C400" i="1"/>
  <c r="N279" i="1"/>
  <c r="J235" i="1"/>
  <c r="I82" i="1"/>
  <c r="G254" i="1"/>
  <c r="H210" i="1"/>
  <c r="F416" i="1"/>
  <c r="K197" i="1"/>
  <c r="N98" i="1"/>
  <c r="J252" i="1"/>
  <c r="J154" i="1"/>
  <c r="L236" i="1"/>
  <c r="G354" i="1"/>
  <c r="H420" i="1"/>
  <c r="E134" i="1"/>
  <c r="I139" i="1"/>
  <c r="G43" i="1"/>
  <c r="H183" i="1"/>
  <c r="N57" i="1"/>
  <c r="N82" i="1"/>
  <c r="O212" i="1"/>
  <c r="H299" i="1"/>
  <c r="E123" i="1"/>
  <c r="E124" i="1"/>
  <c r="I180" i="1"/>
  <c r="K12" i="1"/>
  <c r="H105" i="1"/>
  <c r="N232" i="1"/>
  <c r="L203" i="1"/>
  <c r="L121" i="1"/>
  <c r="I232" i="1"/>
  <c r="L301" i="1"/>
  <c r="O77" i="1"/>
  <c r="F179" i="1"/>
  <c r="O205" i="1"/>
  <c r="K235" i="1"/>
  <c r="J420" i="1"/>
  <c r="F213" i="1"/>
  <c r="O201" i="1"/>
  <c r="C327" i="1"/>
  <c r="K307" i="1"/>
  <c r="H360" i="1"/>
  <c r="J204" i="1"/>
  <c r="N53" i="1"/>
  <c r="M417" i="1"/>
  <c r="J105" i="1"/>
  <c r="K73" i="1"/>
  <c r="P130" i="1"/>
  <c r="H26" i="1"/>
  <c r="N121" i="1"/>
  <c r="J71" i="1"/>
  <c r="H238" i="1"/>
  <c r="N104" i="1"/>
  <c r="K107" i="1"/>
  <c r="H237" i="1"/>
  <c r="F351" i="1"/>
  <c r="N47" i="1"/>
  <c r="I57" i="1"/>
  <c r="C126" i="1"/>
  <c r="J15" i="1"/>
  <c r="C58" i="1"/>
  <c r="N401" i="1"/>
  <c r="G362" i="1"/>
  <c r="I107" i="1"/>
  <c r="H256" i="1"/>
  <c r="I383" i="1"/>
  <c r="H419" i="1"/>
  <c r="H330" i="1"/>
  <c r="J299" i="1"/>
  <c r="N105" i="1"/>
  <c r="L53" i="1"/>
  <c r="P156" i="1"/>
  <c r="E84" i="1"/>
  <c r="O382" i="1"/>
  <c r="G174" i="1"/>
  <c r="J132" i="1"/>
  <c r="H301" i="1"/>
  <c r="C215" i="1"/>
  <c r="H180" i="1"/>
  <c r="E70" i="1"/>
  <c r="F84" i="1"/>
  <c r="M203" i="1"/>
  <c r="E50" i="1"/>
  <c r="H176" i="1"/>
  <c r="G132" i="1"/>
  <c r="P53" i="1"/>
  <c r="P20" i="1"/>
  <c r="I231" i="1"/>
  <c r="K78" i="1"/>
  <c r="G77" i="1"/>
  <c r="M183" i="1"/>
  <c r="L41" i="1"/>
  <c r="I254" i="1"/>
  <c r="L23" i="1"/>
  <c r="K169" i="1"/>
  <c r="L57" i="1"/>
  <c r="J377" i="1"/>
  <c r="K401" i="1"/>
  <c r="E48" i="1"/>
  <c r="N274" i="1"/>
  <c r="H204" i="1"/>
  <c r="P229" i="1"/>
  <c r="N120" i="1"/>
  <c r="G184" i="1"/>
  <c r="J400" i="1"/>
  <c r="I401" i="1"/>
  <c r="O41" i="1"/>
  <c r="F51" i="1"/>
  <c r="K402" i="1"/>
  <c r="P55" i="1"/>
  <c r="O44" i="1"/>
  <c r="P100" i="1"/>
  <c r="E359" i="1"/>
  <c r="P211" i="1"/>
  <c r="N330" i="1"/>
  <c r="M156" i="1"/>
  <c r="N170" i="1"/>
  <c r="J279" i="1"/>
  <c r="L106" i="1"/>
  <c r="J81" i="1"/>
  <c r="K41" i="1"/>
  <c r="L107" i="1"/>
  <c r="N49" i="1"/>
  <c r="M43" i="1"/>
  <c r="F325" i="1"/>
  <c r="G201" i="1"/>
  <c r="O227" i="1"/>
  <c r="P73" i="1"/>
  <c r="N131" i="1"/>
  <c r="K278" i="1"/>
  <c r="O281" i="1"/>
  <c r="M213" i="1"/>
  <c r="M20" i="1"/>
  <c r="O15" i="1"/>
  <c r="L280" i="1"/>
  <c r="E228" i="1"/>
  <c r="N37" i="1"/>
  <c r="K79" i="1"/>
  <c r="N258" i="1"/>
  <c r="H73" i="1"/>
  <c r="P45" i="1"/>
  <c r="J139" i="1"/>
  <c r="G238" i="1"/>
  <c r="J121" i="1"/>
  <c r="F86" i="1"/>
  <c r="C214" i="1"/>
  <c r="F198" i="1"/>
  <c r="J50" i="1"/>
  <c r="I169" i="1"/>
  <c r="H126" i="1"/>
  <c r="P26" i="1"/>
  <c r="F212" i="1"/>
  <c r="M101" i="1"/>
  <c r="F81" i="1"/>
  <c r="L45" i="1"/>
  <c r="O80" i="1"/>
  <c r="F74" i="1"/>
  <c r="N236" i="1"/>
  <c r="I226" i="1"/>
  <c r="I98" i="1"/>
  <c r="C325" i="1"/>
  <c r="G276" i="1"/>
  <c r="N18" i="1"/>
  <c r="L119" i="1"/>
  <c r="O197" i="1"/>
  <c r="C213" i="1"/>
  <c r="O346" i="1"/>
  <c r="N119" i="1"/>
  <c r="K203" i="1"/>
  <c r="K351" i="1"/>
  <c r="G131" i="1"/>
  <c r="F126" i="1"/>
  <c r="L14" i="1"/>
  <c r="G230" i="1"/>
  <c r="C407" i="1"/>
  <c r="F39" i="1"/>
  <c r="F249" i="1"/>
  <c r="P254" i="1"/>
  <c r="N56" i="1"/>
  <c r="I402" i="1"/>
  <c r="K76" i="1"/>
  <c r="C203" i="1"/>
  <c r="N134" i="1"/>
  <c r="J106" i="1"/>
  <c r="G353" i="1"/>
  <c r="C285" i="1"/>
  <c r="H74" i="1"/>
  <c r="F24" i="1"/>
  <c r="E215" i="1"/>
  <c r="F69" i="1"/>
  <c r="G348" i="1"/>
  <c r="M175" i="1"/>
  <c r="I325" i="1"/>
  <c r="L180" i="1"/>
  <c r="I380" i="1"/>
  <c r="M353" i="1"/>
  <c r="F302" i="1"/>
  <c r="J297" i="1"/>
  <c r="O97" i="1"/>
  <c r="E182" i="1"/>
  <c r="J175" i="1"/>
  <c r="C409" i="1"/>
  <c r="N74" i="1"/>
  <c r="C358" i="1"/>
  <c r="K213" i="1"/>
  <c r="F203" i="1"/>
  <c r="H121" i="1"/>
  <c r="E76" i="1"/>
  <c r="O181" i="1"/>
  <c r="C40" i="1"/>
  <c r="I389" i="1"/>
  <c r="F16" i="1"/>
  <c r="M359" i="1"/>
  <c r="L49" i="1"/>
  <c r="K359" i="1"/>
  <c r="L376" i="1"/>
  <c r="E411" i="1"/>
  <c r="L361" i="1"/>
  <c r="P349" i="1"/>
  <c r="O418" i="1"/>
  <c r="C78" i="1"/>
  <c r="K302" i="1"/>
  <c r="P230" i="1"/>
  <c r="G329" i="1"/>
  <c r="F104" i="1"/>
  <c r="F54" i="1"/>
  <c r="M320" i="1"/>
  <c r="E319" i="1"/>
  <c r="I409" i="1"/>
  <c r="K323" i="1"/>
  <c r="E174" i="1"/>
  <c r="P202" i="1"/>
  <c r="P124" i="1"/>
  <c r="P177" i="1"/>
  <c r="C351" i="1"/>
  <c r="G383" i="1"/>
  <c r="G130" i="1"/>
  <c r="F45" i="1"/>
  <c r="M50" i="1"/>
  <c r="K363" i="1"/>
  <c r="O40" i="1"/>
  <c r="I345" i="1"/>
  <c r="E408" i="1"/>
  <c r="E136" i="1"/>
  <c r="K356" i="1"/>
  <c r="J20" i="1"/>
  <c r="N50" i="1"/>
  <c r="E13" i="1"/>
  <c r="G211" i="1"/>
  <c r="H40" i="1"/>
  <c r="K80" i="1"/>
  <c r="M172" i="1"/>
  <c r="F350" i="1"/>
  <c r="C13" i="1"/>
  <c r="F40" i="1"/>
  <c r="F48" i="1"/>
  <c r="C349" i="1"/>
  <c r="C362" i="1"/>
  <c r="K276" i="1"/>
  <c r="K134" i="1"/>
  <c r="P200" i="1"/>
  <c r="E197" i="1"/>
  <c r="E78" i="1"/>
  <c r="M271" i="1"/>
  <c r="C332" i="1"/>
  <c r="F303" i="1"/>
  <c r="G197" i="1"/>
  <c r="O401" i="1"/>
  <c r="F409" i="1"/>
  <c r="J379" i="1"/>
  <c r="C378" i="1"/>
  <c r="L354" i="1"/>
  <c r="M253" i="1"/>
  <c r="P136" i="1"/>
  <c r="G232" i="1"/>
  <c r="C375" i="1"/>
  <c r="J153" i="1"/>
  <c r="C133" i="1"/>
  <c r="I128" i="1"/>
  <c r="G269" i="1"/>
  <c r="O13" i="1"/>
  <c r="L201" i="1"/>
  <c r="J419" i="1"/>
  <c r="N406" i="1"/>
  <c r="O419" i="1"/>
  <c r="O104" i="1"/>
  <c r="M274" i="1"/>
  <c r="P50" i="1"/>
  <c r="N283" i="1"/>
  <c r="M202" i="1"/>
  <c r="E73" i="1"/>
  <c r="M327" i="1"/>
  <c r="J209" i="1"/>
  <c r="P257" i="1"/>
  <c r="C136" i="1"/>
  <c r="O358" i="1"/>
  <c r="C47" i="1"/>
  <c r="L211" i="1"/>
  <c r="K85" i="1"/>
  <c r="M18" i="1"/>
  <c r="I284" i="1"/>
  <c r="I273" i="1"/>
  <c r="O352" i="1"/>
  <c r="P97" i="1"/>
  <c r="H122" i="1"/>
  <c r="H213" i="1"/>
  <c r="G300" i="1"/>
  <c r="M136" i="1"/>
  <c r="L124" i="1"/>
  <c r="M255" i="1"/>
  <c r="J39" i="1"/>
  <c r="I269" i="1"/>
  <c r="F102" i="1"/>
  <c r="G176" i="1"/>
  <c r="I234" i="1"/>
  <c r="L202" i="1"/>
  <c r="F237" i="1"/>
  <c r="J23" i="1"/>
  <c r="O379" i="1"/>
  <c r="M210" i="1"/>
  <c r="F253" i="1"/>
  <c r="L200" i="1"/>
  <c r="J171" i="1"/>
  <c r="M307" i="1"/>
  <c r="N80" i="1"/>
  <c r="P252" i="1"/>
  <c r="J208" i="1"/>
  <c r="G169" i="1"/>
  <c r="K48" i="1"/>
  <c r="C69" i="1"/>
  <c r="C102" i="1"/>
  <c r="F349" i="1"/>
  <c r="J228" i="1"/>
  <c r="J334" i="1"/>
  <c r="K404" i="1"/>
  <c r="C71" i="1"/>
  <c r="M84" i="1"/>
  <c r="H169" i="1"/>
  <c r="N100" i="1"/>
  <c r="J346" i="1"/>
  <c r="J258" i="1"/>
  <c r="K139" i="1"/>
  <c r="P234" i="1"/>
  <c r="F374" i="1"/>
  <c r="K158" i="1"/>
  <c r="G318" i="1"/>
  <c r="C75" i="1"/>
  <c r="H184" i="1"/>
  <c r="H229" i="1"/>
  <c r="I40" i="1"/>
  <c r="I106" i="1"/>
  <c r="J104" i="1"/>
  <c r="P356" i="1"/>
  <c r="F105" i="1"/>
  <c r="H297" i="1"/>
  <c r="O171" i="1"/>
  <c r="I323" i="1"/>
  <c r="C406" i="1"/>
  <c r="E153" i="1"/>
  <c r="N77" i="1"/>
  <c r="L249" i="1"/>
  <c r="K205" i="1"/>
  <c r="J107" i="1"/>
  <c r="K212" i="1"/>
  <c r="I17" i="1"/>
  <c r="H199" i="1"/>
  <c r="F282" i="1"/>
  <c r="I152" i="1"/>
  <c r="C347" i="1"/>
  <c r="K273" i="1"/>
  <c r="H84" i="1"/>
  <c r="J347" i="1"/>
  <c r="K43" i="1"/>
  <c r="P77" i="1"/>
  <c r="L80" i="1"/>
  <c r="H154" i="1"/>
  <c r="J122" i="1"/>
  <c r="L104" i="1"/>
  <c r="P328" i="1"/>
  <c r="C156" i="1"/>
  <c r="P43" i="1"/>
  <c r="L382" i="1"/>
  <c r="O389" i="1"/>
  <c r="P270" i="1"/>
  <c r="O17" i="1"/>
  <c r="H157" i="1"/>
  <c r="P123" i="1"/>
  <c r="G40" i="1"/>
  <c r="E51" i="1"/>
  <c r="C12" i="1"/>
  <c r="C374" i="1"/>
  <c r="C121" i="1"/>
  <c r="O105" i="1"/>
  <c r="C42" i="1"/>
  <c r="H300" i="1"/>
  <c r="C84" i="1"/>
  <c r="G86" i="1"/>
  <c r="H410" i="1"/>
  <c r="N211" i="1"/>
  <c r="O69" i="1"/>
  <c r="P151" i="1"/>
  <c r="H412" i="1"/>
  <c r="G154" i="1"/>
  <c r="J212" i="1"/>
  <c r="N183" i="1"/>
  <c r="C16" i="1"/>
  <c r="H400" i="1"/>
  <c r="O258" i="1"/>
  <c r="M405" i="1"/>
  <c r="C98" i="1"/>
  <c r="P138" i="1"/>
  <c r="E120" i="1"/>
  <c r="L300" i="1"/>
  <c r="H178" i="1"/>
  <c r="E38" i="1"/>
  <c r="L208" i="1"/>
  <c r="N210" i="1"/>
  <c r="C43" i="1"/>
  <c r="K229" i="1"/>
  <c r="O118" i="1"/>
  <c r="O132" i="1"/>
  <c r="G186" i="1"/>
  <c r="M77" i="1"/>
  <c r="O334" i="1"/>
  <c r="M69" i="1"/>
  <c r="F363" i="1"/>
  <c r="I104" i="1"/>
  <c r="H58" i="1"/>
  <c r="C211" i="1"/>
  <c r="L22" i="1"/>
  <c r="J58" i="1"/>
  <c r="C129" i="1"/>
  <c r="C235" i="1"/>
  <c r="F101" i="1"/>
  <c r="C15" i="1"/>
  <c r="K385" i="1"/>
  <c r="N22" i="1"/>
  <c r="C410" i="1"/>
  <c r="O155" i="1"/>
  <c r="C55" i="1"/>
  <c r="P227" i="1"/>
  <c r="C361" i="1"/>
  <c r="C56" i="1"/>
  <c r="G235" i="1"/>
  <c r="N178" i="1"/>
  <c r="P228" i="1"/>
  <c r="J103" i="1"/>
  <c r="H53" i="1"/>
  <c r="M258" i="1"/>
  <c r="N207" i="1"/>
  <c r="P255" i="1"/>
  <c r="L277" i="1"/>
  <c r="K130" i="1"/>
  <c r="N254" i="1"/>
  <c r="I157" i="1"/>
  <c r="H345" i="1"/>
  <c r="M54" i="1"/>
  <c r="N158" i="1"/>
  <c r="E133" i="1"/>
  <c r="C100" i="1"/>
  <c r="J302" i="1"/>
  <c r="M178" i="1"/>
  <c r="O284" i="1"/>
  <c r="K330" i="1"/>
  <c r="H104" i="1"/>
  <c r="L412" i="1"/>
  <c r="N21" i="1"/>
  <c r="P157" i="1"/>
  <c r="G38" i="1"/>
  <c r="O279" i="1"/>
  <c r="K409" i="1"/>
  <c r="G258" i="1"/>
  <c r="M75" i="1"/>
  <c r="E19" i="1"/>
  <c r="L334" i="1"/>
  <c r="N17" i="1"/>
  <c r="F271" i="1"/>
  <c r="H273" i="1"/>
  <c r="M325" i="1"/>
  <c r="E40" i="1"/>
  <c r="G205" i="1"/>
  <c r="E132" i="1"/>
  <c r="O119" i="1"/>
  <c r="N285" i="1"/>
  <c r="K211" i="1"/>
  <c r="E53" i="1"/>
  <c r="N384" i="1"/>
  <c r="E376" i="1"/>
  <c r="O236" i="1"/>
  <c r="P275" i="1"/>
  <c r="G14" i="1"/>
  <c r="O158" i="1"/>
  <c r="L413" i="1"/>
  <c r="N138" i="1"/>
  <c r="E18" i="1"/>
  <c r="G321" i="1"/>
  <c r="G304" i="1"/>
  <c r="N125" i="1"/>
  <c r="M57" i="1"/>
  <c r="N234" i="1"/>
  <c r="O274" i="1"/>
  <c r="M37" i="1"/>
  <c r="F404" i="1"/>
  <c r="P46" i="1"/>
  <c r="G212" i="1"/>
  <c r="P24" i="1"/>
  <c r="I51" i="1"/>
  <c r="H281" i="1"/>
  <c r="E129" i="1"/>
  <c r="N411" i="1"/>
  <c r="M176" i="1"/>
  <c r="E71" i="1"/>
  <c r="L123" i="1"/>
  <c r="J128" i="1"/>
  <c r="P127" i="1"/>
  <c r="P39" i="1"/>
  <c r="G386" i="1"/>
  <c r="H23" i="1"/>
  <c r="P21" i="1"/>
  <c r="L296" i="1"/>
  <c r="E235" i="1"/>
  <c r="O12" i="1"/>
  <c r="H353" i="1"/>
  <c r="G409" i="1"/>
  <c r="F234" i="1"/>
  <c r="K389" i="1"/>
  <c r="H12" i="1"/>
  <c r="J320" i="1"/>
  <c r="I229" i="1"/>
  <c r="F20" i="1"/>
  <c r="O381" i="1"/>
  <c r="K345" i="1"/>
  <c r="E360" i="1"/>
  <c r="O154" i="1"/>
  <c r="C277" i="1"/>
  <c r="N329" i="1"/>
  <c r="J183" i="1"/>
  <c r="G72" i="1"/>
  <c r="O235" i="1"/>
  <c r="F52" i="1"/>
  <c r="O49" i="1"/>
  <c r="C76" i="1"/>
  <c r="N26" i="1"/>
  <c r="I300" i="1"/>
  <c r="F17" i="1"/>
  <c r="P411" i="1"/>
  <c r="E230" i="1"/>
  <c r="F362" i="1"/>
  <c r="J127" i="1"/>
  <c r="C274" i="1"/>
  <c r="N133" i="1"/>
  <c r="H76" i="1"/>
  <c r="J356" i="1"/>
  <c r="M204" i="1"/>
  <c r="M17" i="1"/>
  <c r="J255" i="1"/>
  <c r="F326" i="1"/>
  <c r="K299" i="1"/>
  <c r="J210" i="1"/>
  <c r="H173" i="1"/>
  <c r="L234" i="1"/>
  <c r="F157" i="1"/>
  <c r="C86" i="1"/>
  <c r="P99" i="1"/>
  <c r="C208" i="1"/>
  <c r="N12" i="1"/>
  <c r="I213" i="1"/>
  <c r="J186" i="1"/>
  <c r="I53" i="1"/>
  <c r="H175" i="1"/>
  <c r="C412" i="1"/>
  <c r="L38" i="1"/>
  <c r="M186" i="1"/>
  <c r="N130" i="1"/>
  <c r="E257" i="1"/>
  <c r="H132" i="1"/>
  <c r="E213" i="1"/>
  <c r="P303" i="1"/>
  <c r="J135" i="1"/>
  <c r="O306" i="1"/>
  <c r="O128" i="1"/>
  <c r="K118" i="1"/>
  <c r="E49" i="1"/>
  <c r="P201" i="1"/>
  <c r="G21" i="1"/>
  <c r="C152" i="1"/>
  <c r="J138" i="1"/>
  <c r="C278" i="1"/>
  <c r="I72" i="1"/>
  <c r="F169" i="1"/>
  <c r="K256" i="1"/>
  <c r="I49" i="1"/>
  <c r="G213" i="1"/>
  <c r="M358" i="1"/>
  <c r="J238" i="1"/>
  <c r="K275" i="1"/>
  <c r="K121" i="1"/>
  <c r="C18" i="1"/>
  <c r="E324" i="1"/>
  <c r="M81" i="1"/>
  <c r="O24" i="1"/>
  <c r="M83" i="1"/>
  <c r="C212" i="1"/>
  <c r="I215" i="1"/>
  <c r="C199" i="1"/>
  <c r="F280" i="1"/>
  <c r="M211" i="1"/>
  <c r="H44" i="1"/>
  <c r="M26" i="1"/>
  <c r="I238" i="1"/>
  <c r="E333" i="1"/>
  <c r="J327" i="1"/>
  <c r="H185" i="1"/>
  <c r="L270" i="1"/>
  <c r="I210" i="1"/>
  <c r="H17" i="1"/>
  <c r="E97" i="1"/>
  <c r="H347" i="1"/>
  <c r="F380" i="1"/>
  <c r="O37" i="1"/>
  <c r="F184" i="1"/>
  <c r="C252" i="1"/>
  <c r="N73" i="1"/>
  <c r="K46" i="1"/>
  <c r="L357" i="1"/>
  <c r="P71" i="1"/>
  <c r="L279" i="1"/>
  <c r="E105" i="1"/>
  <c r="K20" i="1"/>
  <c r="E345" i="1"/>
  <c r="H158" i="1"/>
  <c r="G138" i="1"/>
  <c r="P102" i="1"/>
  <c r="O402" i="1"/>
  <c r="P18" i="1"/>
  <c r="P51" i="1"/>
  <c r="N405" i="1"/>
  <c r="O207" i="1"/>
  <c r="H54" i="1"/>
  <c r="C284" i="1"/>
  <c r="F402" i="1"/>
  <c r="M74" i="1"/>
  <c r="J73" i="1"/>
  <c r="M44" i="1"/>
  <c r="E285" i="1"/>
  <c r="O200" i="1"/>
  <c r="F322" i="1"/>
  <c r="N182" i="1"/>
  <c r="K137" i="1"/>
  <c r="F200" i="1"/>
  <c r="J46" i="1"/>
  <c r="N352" i="1"/>
  <c r="N332" i="1"/>
  <c r="F227" i="1"/>
  <c r="E332" i="1"/>
  <c r="G182" i="1"/>
  <c r="M100" i="1"/>
  <c r="H18" i="1"/>
  <c r="N199" i="1"/>
  <c r="I156" i="1"/>
  <c r="C173" i="1"/>
  <c r="I69" i="1"/>
  <c r="H125" i="1"/>
  <c r="E231" i="1"/>
  <c r="C41" i="1"/>
  <c r="G236" i="1"/>
  <c r="I71" i="1"/>
  <c r="O303" i="1"/>
  <c r="H401" i="1"/>
  <c r="F258" i="1"/>
  <c r="L126" i="1"/>
  <c r="I158" i="1"/>
  <c r="J383" i="1"/>
  <c r="C320" i="1"/>
  <c r="E415" i="1"/>
  <c r="O283" i="1"/>
  <c r="M237" i="1"/>
  <c r="E118" i="1"/>
  <c r="M46" i="1"/>
  <c r="I362" i="1"/>
  <c r="E237" i="1"/>
  <c r="E301" i="1"/>
  <c r="C228" i="1"/>
  <c r="M411" i="1"/>
  <c r="N237" i="1"/>
  <c r="N362" i="1"/>
  <c r="O120" i="1"/>
  <c r="O234" i="1"/>
  <c r="H409" i="1"/>
  <c r="L383" i="1"/>
  <c r="I105" i="1"/>
  <c r="E101" i="1"/>
  <c r="P82" i="1"/>
  <c r="E238" i="1"/>
  <c r="E126" i="1"/>
  <c r="J75" i="1"/>
  <c r="J124" i="1"/>
  <c r="O73" i="1"/>
  <c r="F156" i="1"/>
  <c r="F76" i="1"/>
  <c r="O230" i="1"/>
  <c r="N175" i="1"/>
  <c r="E125" i="1"/>
  <c r="F250" i="1"/>
  <c r="K106" i="1"/>
  <c r="I319" i="1"/>
  <c r="J14" i="1"/>
  <c r="H271" i="1"/>
  <c r="M410" i="1"/>
  <c r="M171" i="1"/>
  <c r="K182" i="1"/>
  <c r="G326" i="1"/>
  <c r="H351" i="1"/>
  <c r="C319" i="1"/>
  <c r="O276" i="1"/>
  <c r="L73" i="1"/>
  <c r="F44" i="1"/>
  <c r="F236" i="1"/>
  <c r="G82" i="1"/>
  <c r="C183" i="1"/>
  <c r="E354" i="1"/>
  <c r="M169" i="1"/>
  <c r="C107" i="1"/>
  <c r="K301" i="1"/>
  <c r="N16" i="1"/>
  <c r="K49" i="1"/>
  <c r="N304" i="1"/>
  <c r="I250" i="1"/>
  <c r="N129" i="1"/>
  <c r="K280" i="1"/>
  <c r="P282" i="1"/>
  <c r="L48" i="1"/>
  <c r="O102" i="1"/>
  <c r="N58" i="1"/>
  <c r="G37" i="1"/>
  <c r="G229" i="1"/>
  <c r="F125" i="1"/>
  <c r="L185" i="1"/>
  <c r="F158" i="1"/>
  <c r="E154" i="1"/>
  <c r="I352" i="1"/>
  <c r="C44" i="1"/>
  <c r="G15" i="1"/>
  <c r="M157" i="1"/>
  <c r="J180" i="1"/>
  <c r="M106" i="1"/>
  <c r="F230" i="1"/>
  <c r="K420" i="1"/>
  <c r="P298" i="1"/>
  <c r="O209" i="1"/>
  <c r="P409" i="1"/>
  <c r="M269" i="1"/>
  <c r="N41" i="1"/>
  <c r="M301" i="1"/>
  <c r="C227" i="1"/>
  <c r="N126" i="1"/>
  <c r="L356" i="1"/>
  <c r="P283" i="1"/>
  <c r="O206" i="1"/>
  <c r="P175" i="1"/>
  <c r="N208" i="1"/>
  <c r="O133" i="1"/>
  <c r="C101" i="1"/>
  <c r="I126" i="1"/>
  <c r="K39" i="1"/>
  <c r="L100" i="1"/>
  <c r="I351" i="1"/>
  <c r="N14" i="1"/>
  <c r="F57" i="1"/>
  <c r="H153" i="1"/>
  <c r="E284" i="1"/>
  <c r="K103" i="1"/>
  <c r="I347" i="1"/>
  <c r="G333" i="1"/>
  <c r="L303" i="1"/>
  <c r="G380" i="1"/>
  <c r="M73" i="1"/>
  <c r="L79" i="1"/>
  <c r="P213" i="1"/>
  <c r="O19" i="1"/>
  <c r="M177" i="1"/>
  <c r="L186" i="1"/>
  <c r="J77" i="1"/>
  <c r="G104" i="1"/>
  <c r="M233" i="1"/>
  <c r="K202" i="1"/>
  <c r="E232" i="1"/>
  <c r="C408" i="1"/>
  <c r="F304" i="1"/>
  <c r="N155" i="1"/>
  <c r="I13" i="1"/>
  <c r="G237" i="1"/>
  <c r="K124" i="1"/>
  <c r="J197" i="1"/>
  <c r="P226" i="1"/>
  <c r="L105" i="1"/>
  <c r="L257" i="1"/>
  <c r="G101" i="1"/>
  <c r="G56" i="1"/>
  <c r="K230" i="1"/>
  <c r="G123" i="1"/>
  <c r="E77" i="1"/>
  <c r="O408" i="1"/>
  <c r="H407" i="1"/>
  <c r="C14" i="1"/>
  <c r="M12" i="1"/>
  <c r="L85" i="1"/>
  <c r="H39" i="1"/>
  <c r="G41" i="1"/>
  <c r="J375" i="1"/>
  <c r="P269" i="1"/>
  <c r="C256" i="1"/>
  <c r="C306" i="1"/>
  <c r="G281" i="1"/>
  <c r="J362" i="1"/>
  <c r="O226" i="1"/>
  <c r="O400" i="1"/>
  <c r="I26" i="1"/>
  <c r="N25" i="1"/>
  <c r="J352" i="1"/>
  <c r="P235" i="1"/>
  <c r="F229" i="1"/>
  <c r="C182" i="1"/>
  <c r="C249" i="1"/>
  <c r="K418" i="1"/>
  <c r="L327" i="1"/>
  <c r="C418" i="1"/>
  <c r="L278" i="1"/>
  <c r="O208" i="1"/>
  <c r="O125" i="1"/>
  <c r="C233" i="1"/>
  <c r="P277" i="1"/>
  <c r="O98" i="1"/>
  <c r="G334" i="1"/>
  <c r="I25" i="1"/>
  <c r="K179" i="1"/>
  <c r="J17" i="1"/>
  <c r="P197" i="1"/>
  <c r="O359" i="1"/>
  <c r="I233" i="1"/>
  <c r="M179" i="1"/>
  <c r="O72" i="1"/>
  <c r="E321" i="1"/>
  <c r="O415" i="1"/>
  <c r="J79" i="1"/>
  <c r="E208" i="1"/>
  <c r="J74" i="1"/>
  <c r="N71" i="1"/>
  <c r="H19" i="1"/>
  <c r="E412" i="1"/>
  <c r="I84" i="1"/>
  <c r="J119" i="1"/>
  <c r="N360" i="1"/>
  <c r="M180" i="1"/>
  <c r="M52" i="1"/>
  <c r="N202" i="1"/>
  <c r="I80" i="1"/>
  <c r="K170" i="1"/>
  <c r="I37" i="1"/>
  <c r="H303" i="1"/>
  <c r="P139" i="1"/>
  <c r="H78" i="1"/>
  <c r="O282" i="1"/>
  <c r="L25" i="1"/>
  <c r="F107" i="1"/>
  <c r="F201" i="1"/>
  <c r="N153" i="1"/>
  <c r="E98" i="1"/>
  <c r="C231" i="1"/>
  <c r="K388" i="1"/>
  <c r="J97" i="1"/>
  <c r="M86" i="1"/>
  <c r="I253" i="1"/>
  <c r="F138" i="1"/>
  <c r="L256" i="1"/>
  <c r="C360" i="1"/>
  <c r="N86" i="1"/>
  <c r="L37" i="1"/>
  <c r="E24" i="1"/>
  <c r="O388" i="1"/>
  <c r="C209" i="1"/>
  <c r="C381" i="1"/>
  <c r="C377" i="1"/>
  <c r="J22" i="1"/>
  <c r="C307" i="1"/>
  <c r="O403" i="1"/>
  <c r="K129" i="1"/>
  <c r="E172" i="1"/>
  <c r="O180" i="1"/>
  <c r="H402" i="1"/>
  <c r="H236" i="1"/>
  <c r="O175" i="1"/>
  <c r="G53" i="1"/>
  <c r="C226" i="1"/>
  <c r="C186" i="1"/>
  <c r="I54" i="1"/>
  <c r="C271" i="1"/>
  <c r="H51" i="1"/>
  <c r="F49" i="1"/>
  <c r="K122" i="1"/>
  <c r="O85" i="1"/>
  <c r="G26" i="1"/>
  <c r="O318" i="1"/>
  <c r="G283" i="1"/>
  <c r="N83" i="1"/>
  <c r="C258" i="1"/>
  <c r="M345" i="1"/>
  <c r="K232" i="1"/>
  <c r="F128" i="1"/>
  <c r="M126" i="1"/>
  <c r="L282" i="1"/>
  <c r="N230" i="1"/>
  <c r="O329" i="1"/>
  <c r="O48" i="1"/>
  <c r="L400" i="1"/>
  <c r="M79" i="1"/>
  <c r="C273" i="1"/>
  <c r="H50" i="1"/>
  <c r="C131" i="1"/>
  <c r="G55" i="1"/>
  <c r="H382" i="1"/>
  <c r="M125" i="1"/>
  <c r="J37" i="1"/>
  <c r="L178" i="1"/>
  <c r="G120" i="1"/>
  <c r="P74" i="1"/>
  <c r="O169" i="1"/>
  <c r="J384" i="1"/>
  <c r="P207" i="1"/>
  <c r="O271" i="1"/>
  <c r="P42" i="1"/>
  <c r="K104" i="1"/>
  <c r="O405" i="1"/>
  <c r="O351" i="1"/>
  <c r="O127" i="1"/>
  <c r="G16" i="1"/>
  <c r="K14" i="1"/>
  <c r="E234" i="1"/>
  <c r="I377" i="1"/>
  <c r="H207" i="1"/>
  <c r="N52" i="1"/>
  <c r="G199" i="1"/>
  <c r="M185" i="1"/>
  <c r="F274" i="1"/>
  <c r="P404" i="1"/>
  <c r="G151" i="1"/>
  <c r="G76" i="1"/>
  <c r="G19" i="1"/>
  <c r="P153" i="1"/>
  <c r="N156" i="1"/>
  <c r="O172" i="1"/>
  <c r="C99" i="1"/>
  <c r="G297" i="1"/>
  <c r="M256" i="1"/>
  <c r="L125" i="1"/>
  <c r="O170" i="1"/>
  <c r="I58" i="1"/>
  <c r="O182" i="1"/>
  <c r="M234" i="1"/>
  <c r="N414" i="1"/>
  <c r="F387" i="1"/>
  <c r="F177" i="1"/>
  <c r="N20" i="1"/>
  <c r="N171" i="1"/>
  <c r="H357" i="1"/>
  <c r="C77" i="1"/>
  <c r="K119" i="1"/>
  <c r="F133" i="1"/>
  <c r="N353" i="1"/>
  <c r="K52" i="1"/>
  <c r="H251" i="1"/>
  <c r="N139" i="1"/>
  <c r="P185" i="1"/>
  <c r="C388" i="1"/>
  <c r="P107" i="1"/>
  <c r="K40" i="1"/>
  <c r="M206" i="1"/>
  <c r="O100" i="1"/>
  <c r="N355" i="1"/>
  <c r="L18" i="1"/>
  <c r="E178" i="1"/>
  <c r="K200" i="1"/>
  <c r="K272" i="1"/>
  <c r="P205" i="1"/>
  <c r="G51" i="1"/>
  <c r="P324" i="1"/>
  <c r="I385" i="1"/>
  <c r="F129" i="1"/>
  <c r="K348" i="1"/>
  <c r="J257" i="1"/>
  <c r="F299" i="1"/>
  <c r="K228" i="1"/>
  <c r="E55" i="1"/>
  <c r="F134" i="1"/>
  <c r="L271" i="1"/>
  <c r="L251" i="1"/>
  <c r="K185" i="1"/>
  <c r="F70" i="1"/>
  <c r="F78" i="1"/>
  <c r="I75" i="1"/>
  <c r="G400" i="1"/>
  <c r="N226" i="1"/>
  <c r="M118" i="1"/>
  <c r="O38" i="1"/>
  <c r="M173" i="1"/>
  <c r="I118" i="1"/>
  <c r="E401" i="1"/>
  <c r="O255" i="1"/>
  <c r="K26" i="1"/>
  <c r="K86" i="1"/>
  <c r="L206" i="1"/>
  <c r="F58" i="1"/>
  <c r="L152" i="1"/>
  <c r="I183" i="1"/>
  <c r="J130" i="1"/>
  <c r="O16" i="1"/>
  <c r="N378" i="1"/>
  <c r="P237" i="1"/>
  <c r="I125" i="1"/>
  <c r="F123" i="1"/>
  <c r="E296" i="1"/>
  <c r="I20" i="1"/>
  <c r="H156" i="1"/>
  <c r="E276" i="1"/>
  <c r="E122" i="1"/>
  <c r="O129" i="1"/>
  <c r="C326" i="1"/>
  <c r="G103" i="1"/>
  <c r="H227" i="1"/>
  <c r="G75" i="1"/>
  <c r="L133" i="1"/>
  <c r="F119" i="1"/>
  <c r="N212" i="1"/>
  <c r="L13" i="1"/>
  <c r="I175" i="1"/>
  <c r="P154" i="1"/>
  <c r="E253" i="1"/>
  <c r="G177" i="1"/>
  <c r="N357" i="1"/>
  <c r="O406" i="1"/>
  <c r="E402" i="1"/>
  <c r="C122" i="1"/>
  <c r="J16" i="1"/>
  <c r="J43" i="1"/>
  <c r="G125" i="1"/>
  <c r="P209" i="1"/>
  <c r="K102" i="1"/>
  <c r="P40" i="1"/>
  <c r="I280" i="1"/>
  <c r="H139" i="1"/>
  <c r="I205" i="1"/>
  <c r="E417" i="1"/>
  <c r="F100" i="1"/>
  <c r="J45" i="1"/>
  <c r="G379" i="1"/>
  <c r="I138" i="1"/>
  <c r="P16" i="1"/>
  <c r="I123" i="1"/>
  <c r="O232" i="1"/>
  <c r="K184" i="1"/>
  <c r="I410" i="1"/>
  <c r="E156" i="1"/>
  <c r="H235" i="1"/>
  <c r="H186" i="1"/>
  <c r="C124" i="1"/>
  <c r="K25" i="1"/>
  <c r="P321" i="1"/>
  <c r="N205" i="1"/>
  <c r="P214" i="1"/>
  <c r="C132" i="1"/>
  <c r="P119" i="1"/>
  <c r="G251" i="1"/>
  <c r="M99" i="1"/>
  <c r="P249" i="1"/>
  <c r="M279" i="1"/>
  <c r="C403" i="1"/>
  <c r="M85" i="1"/>
  <c r="G204" i="1"/>
  <c r="C174" i="1"/>
  <c r="J256" i="1"/>
  <c r="P133" i="1"/>
  <c r="M25" i="1"/>
  <c r="C254" i="1"/>
  <c r="E103" i="1"/>
  <c r="L347" i="1"/>
  <c r="P47" i="1"/>
  <c r="P79" i="1"/>
  <c r="O126" i="1"/>
  <c r="K97" i="1"/>
  <c r="K215" i="1"/>
  <c r="C411" i="1"/>
  <c r="C204" i="1"/>
  <c r="E15" i="1"/>
  <c r="I355" i="1"/>
  <c r="J306" i="1"/>
  <c r="E80" i="1"/>
  <c r="M230" i="1"/>
  <c r="O304" i="1"/>
  <c r="N255" i="1"/>
  <c r="K349" i="1"/>
  <c r="L54" i="1"/>
  <c r="C331" i="1"/>
  <c r="O214" i="1"/>
  <c r="J100" i="1"/>
  <c r="L77" i="1"/>
  <c r="L131" i="1"/>
  <c r="M13" i="1"/>
  <c r="J382" i="1"/>
  <c r="O414" i="1"/>
  <c r="F139" i="1"/>
  <c r="C322" i="1"/>
  <c r="N157" i="1"/>
  <c r="K271" i="1"/>
  <c r="J42" i="1"/>
  <c r="P104" i="1"/>
  <c r="H118" i="1"/>
  <c r="K419" i="1"/>
  <c r="G24" i="1"/>
  <c r="E227" i="1"/>
  <c r="O101" i="1"/>
  <c r="F211" i="1"/>
  <c r="L328" i="1"/>
  <c r="M55" i="1"/>
  <c r="G80" i="1"/>
  <c r="J250" i="1"/>
  <c r="C404" i="1"/>
  <c r="M70" i="1"/>
  <c r="K347" i="1"/>
  <c r="G178" i="1"/>
  <c r="O228" i="1"/>
  <c r="F41" i="1"/>
  <c r="L127" i="1"/>
  <c r="E388" i="1"/>
  <c r="N278" i="1"/>
  <c r="J199" i="1"/>
  <c r="M53" i="1"/>
  <c r="K153" i="1"/>
  <c r="I79" i="1"/>
  <c r="P389" i="1"/>
  <c r="E175" i="1"/>
  <c r="L19" i="1"/>
  <c r="F413" i="1"/>
  <c r="I304" i="1"/>
  <c r="H181" i="1"/>
  <c r="C405" i="1"/>
  <c r="M272" i="1"/>
  <c r="J305" i="1"/>
  <c r="F71" i="1"/>
  <c r="K133" i="1"/>
  <c r="I356" i="1"/>
  <c r="G381" i="1"/>
  <c r="O122" i="1"/>
  <c r="C54" i="1"/>
  <c r="O361" i="1"/>
  <c r="L228" i="1"/>
  <c r="F277" i="1"/>
  <c r="E356" i="1"/>
  <c r="H296" i="1"/>
  <c r="E41" i="1"/>
  <c r="K361" i="1"/>
  <c r="E298" i="1"/>
  <c r="H80" i="1"/>
  <c r="C206" i="1"/>
  <c r="L207" i="1"/>
  <c r="K354" i="1"/>
  <c r="M122" i="1"/>
  <c r="K16" i="1"/>
  <c r="P233" i="1"/>
  <c r="O413" i="1"/>
  <c r="C305" i="1"/>
  <c r="F376" i="1"/>
  <c r="I199" i="1"/>
  <c r="C236" i="1"/>
  <c r="E357" i="1"/>
  <c r="P333" i="1"/>
  <c r="G404" i="1"/>
  <c r="F152" i="1"/>
  <c r="F43" i="1"/>
  <c r="J41" i="1"/>
  <c r="I127" i="1"/>
  <c r="G99" i="1"/>
  <c r="F256" i="1"/>
  <c r="N301" i="1"/>
  <c r="I228" i="1"/>
  <c r="O345" i="1"/>
  <c r="E233" i="1"/>
  <c r="J47" i="1"/>
  <c r="C352" i="1"/>
  <c r="H230" i="1"/>
  <c r="P408" i="1"/>
  <c r="N184" i="1"/>
  <c r="N383" i="1"/>
  <c r="G306" i="1"/>
  <c r="F85" i="1"/>
  <c r="C385" i="1"/>
  <c r="O152" i="1"/>
  <c r="G155" i="1"/>
  <c r="E254" i="1"/>
  <c r="F235" i="1"/>
  <c r="G71" i="1"/>
  <c r="I12" i="1"/>
  <c r="G346" i="1"/>
  <c r="F272" i="1"/>
  <c r="H320" i="1"/>
  <c r="E355" i="1"/>
  <c r="M232" i="1"/>
  <c r="L362" i="1"/>
  <c r="G332" i="1"/>
  <c r="O54" i="1"/>
  <c r="E107" i="1"/>
  <c r="O14" i="1"/>
  <c r="C153" i="1"/>
  <c r="E418" i="1"/>
  <c r="E199" i="1"/>
  <c r="F206" i="1"/>
  <c r="K350" i="1"/>
  <c r="C279" i="1"/>
  <c r="F233" i="1"/>
  <c r="G419" i="1"/>
  <c r="L74" i="1"/>
  <c r="C128" i="1"/>
  <c r="C330" i="1"/>
  <c r="I130" i="1"/>
  <c r="H277" i="1"/>
  <c r="M199" i="1"/>
  <c r="J133" i="1"/>
  <c r="C318" i="1"/>
  <c r="E135" i="1"/>
  <c r="E127" i="1"/>
  <c r="K45" i="1"/>
  <c r="J206" i="1"/>
  <c r="M352" i="1"/>
  <c r="H83" i="1"/>
  <c r="C205" i="1"/>
  <c r="M139" i="1"/>
  <c r="N51" i="1"/>
  <c r="P69" i="1"/>
  <c r="N124" i="1"/>
  <c r="L136" i="1"/>
  <c r="M40" i="1"/>
  <c r="M229" i="1"/>
  <c r="O377" i="1"/>
  <c r="C51" i="1"/>
  <c r="J410" i="1"/>
  <c r="L176" i="1"/>
  <c r="E54" i="1"/>
  <c r="M389" i="1"/>
  <c r="G250" i="1"/>
  <c r="G153" i="1"/>
  <c r="O231" i="1"/>
  <c r="N43" i="1"/>
  <c r="L414" i="1"/>
  <c r="H378" i="1"/>
  <c r="J84" i="1"/>
  <c r="C321" i="1"/>
  <c r="M16" i="1"/>
  <c r="N354" i="1"/>
  <c r="P128" i="1"/>
  <c r="E180" i="1"/>
  <c r="J273" i="1"/>
  <c r="O20" i="1"/>
  <c r="K100" i="1"/>
  <c r="P346" i="1"/>
  <c r="E384" i="1"/>
  <c r="F208" i="1"/>
  <c r="E100" i="1"/>
  <c r="O45" i="1"/>
  <c r="F319" i="1"/>
  <c r="L258" i="1"/>
  <c r="M252" i="1"/>
  <c r="E23" i="1"/>
  <c r="K23" i="1"/>
  <c r="J76" i="1"/>
  <c r="G275" i="1"/>
  <c r="C134" i="1"/>
  <c r="F228" i="1"/>
  <c r="F19" i="1"/>
  <c r="F23" i="1"/>
  <c r="I403" i="1"/>
  <c r="C303" i="1"/>
  <c r="O136" i="1"/>
  <c r="K128" i="1"/>
  <c r="L402" i="1"/>
  <c r="I174" i="1"/>
  <c r="O121" i="1"/>
  <c r="K257" i="1"/>
  <c r="O47" i="1"/>
  <c r="E406" i="1"/>
  <c r="E407" i="1"/>
  <c r="P106" i="1"/>
  <c r="I132" i="1"/>
  <c r="P121" i="1"/>
  <c r="H136" i="1"/>
  <c r="F47" i="1"/>
  <c r="C158" i="1"/>
  <c r="L209" i="1"/>
  <c r="C324" i="1"/>
  <c r="F73" i="1"/>
  <c r="P251" i="1"/>
  <c r="R324" i="1" l="1"/>
  <c r="C247" i="3" s="1"/>
  <c r="R158" i="1"/>
  <c r="C72" i="3" s="1"/>
  <c r="S407" i="1"/>
  <c r="S406" i="1"/>
  <c r="R303" i="1"/>
  <c r="C175" i="3" s="1"/>
  <c r="R134" i="1"/>
  <c r="C69" i="3" s="1"/>
  <c r="S23" i="1"/>
  <c r="S100" i="1"/>
  <c r="S384" i="1"/>
  <c r="S180" i="1"/>
  <c r="R321" i="1"/>
  <c r="C128" i="3" s="1"/>
  <c r="S54" i="1"/>
  <c r="R51" i="1"/>
  <c r="C47" i="3" s="1"/>
  <c r="P87" i="1"/>
  <c r="P433" i="1" s="1"/>
  <c r="R205" i="1"/>
  <c r="C260" i="3" s="1"/>
  <c r="S127" i="1"/>
  <c r="S135" i="1"/>
  <c r="C335" i="1"/>
  <c r="C443" i="1" s="1"/>
  <c r="C27" i="2" s="1"/>
  <c r="R318" i="1"/>
  <c r="R330" i="1"/>
  <c r="C174" i="3" s="1"/>
  <c r="R128" i="1"/>
  <c r="C107" i="3" s="1"/>
  <c r="R279" i="1"/>
  <c r="C222" i="3" s="1"/>
  <c r="S199" i="1"/>
  <c r="S418" i="1"/>
  <c r="R153" i="1"/>
  <c r="C9" i="3" s="1"/>
  <c r="S107" i="1"/>
  <c r="S355" i="1"/>
  <c r="I27" i="1"/>
  <c r="I431" i="1" s="1"/>
  <c r="S254" i="1"/>
  <c r="R385" i="1"/>
  <c r="C205" i="3" s="1"/>
  <c r="R352" i="1"/>
  <c r="C214" i="3" s="1"/>
  <c r="S233" i="1"/>
  <c r="O364" i="1"/>
  <c r="O444" i="1" s="1"/>
  <c r="S357" i="1"/>
  <c r="R236" i="1"/>
  <c r="C130" i="3" s="1"/>
  <c r="R305" i="1"/>
  <c r="C256" i="3" s="1"/>
  <c r="R206" i="1"/>
  <c r="C179" i="3" s="1"/>
  <c r="S298" i="1"/>
  <c r="S41" i="1"/>
  <c r="H308" i="1"/>
  <c r="H442" i="1" s="1"/>
  <c r="S356" i="1"/>
  <c r="R54" i="1"/>
  <c r="C28" i="3" s="1"/>
  <c r="R405" i="1"/>
  <c r="C258" i="3" s="1"/>
  <c r="S175" i="1"/>
  <c r="S388" i="1"/>
  <c r="R404" i="1"/>
  <c r="C192" i="3" s="1"/>
  <c r="S227" i="1"/>
  <c r="H141" i="1"/>
  <c r="H435" i="1" s="1"/>
  <c r="R322" i="1"/>
  <c r="C199" i="3" s="1"/>
  <c r="R331" i="1"/>
  <c r="C212" i="3" s="1"/>
  <c r="S80" i="1"/>
  <c r="S15" i="1"/>
  <c r="R204" i="1"/>
  <c r="C153" i="3" s="1"/>
  <c r="R411" i="1"/>
  <c r="C154" i="3" s="1"/>
  <c r="K108" i="1"/>
  <c r="K434" i="1" s="1"/>
  <c r="S103" i="1"/>
  <c r="R254" i="1"/>
  <c r="C217" i="3" s="1"/>
  <c r="R174" i="1"/>
  <c r="C111" i="3" s="1"/>
  <c r="R403" i="1"/>
  <c r="C166" i="3" s="1"/>
  <c r="P259" i="1"/>
  <c r="P440" i="1" s="1"/>
  <c r="R132" i="1"/>
  <c r="C18" i="3" s="1"/>
  <c r="R124" i="1"/>
  <c r="C82" i="3" s="1"/>
  <c r="S156" i="1"/>
  <c r="S417" i="1"/>
  <c r="R122" i="1"/>
  <c r="C30" i="3" s="1"/>
  <c r="S402" i="1"/>
  <c r="S253" i="1"/>
  <c r="R326" i="1"/>
  <c r="C238" i="3" s="1"/>
  <c r="S122" i="1"/>
  <c r="S276" i="1"/>
  <c r="E308" i="1"/>
  <c r="E442" i="1" s="1"/>
  <c r="S296" i="1"/>
  <c r="S401" i="1"/>
  <c r="I141" i="1"/>
  <c r="I435" i="1" s="1"/>
  <c r="M141" i="1"/>
  <c r="M435" i="1" s="1"/>
  <c r="N239" i="1"/>
  <c r="N439" i="1" s="1"/>
  <c r="G421" i="1"/>
  <c r="G446" i="1" s="1"/>
  <c r="S55" i="1"/>
  <c r="S178" i="1"/>
  <c r="R388" i="1"/>
  <c r="C142" i="3" s="1"/>
  <c r="R77" i="1"/>
  <c r="C42" i="3" s="1"/>
  <c r="R99" i="1"/>
  <c r="C6" i="3" s="1"/>
  <c r="G159" i="1"/>
  <c r="G436" i="1" s="1"/>
  <c r="S234" i="1"/>
  <c r="O187" i="1"/>
  <c r="O437" i="1" s="1"/>
  <c r="J59" i="1"/>
  <c r="J432" i="1" s="1"/>
  <c r="R131" i="1"/>
  <c r="C66" i="3" s="1"/>
  <c r="R273" i="1"/>
  <c r="C254" i="3" s="1"/>
  <c r="L421" i="1"/>
  <c r="L446" i="1" s="1"/>
  <c r="M364" i="1"/>
  <c r="M444" i="1" s="1"/>
  <c r="R258" i="1"/>
  <c r="C169" i="3" s="1"/>
  <c r="O335" i="1"/>
  <c r="O443" i="1" s="1"/>
  <c r="R271" i="1"/>
  <c r="C137" i="3" s="1"/>
  <c r="R186" i="1"/>
  <c r="C54" i="3" s="1"/>
  <c r="R226" i="1"/>
  <c r="C239" i="1"/>
  <c r="C439" i="1" s="1"/>
  <c r="C23" i="2" s="1"/>
  <c r="S172" i="1"/>
  <c r="R307" i="1"/>
  <c r="C178" i="3" s="1"/>
  <c r="R377" i="1"/>
  <c r="C136" i="3" s="1"/>
  <c r="R381" i="1"/>
  <c r="C141" i="3" s="1"/>
  <c r="R209" i="1"/>
  <c r="C200" i="3" s="1"/>
  <c r="S24" i="1"/>
  <c r="L59" i="1"/>
  <c r="L432" i="1" s="1"/>
  <c r="R360" i="1"/>
  <c r="C224" i="3" s="1"/>
  <c r="J108" i="1"/>
  <c r="J434" i="1" s="1"/>
  <c r="R231" i="1"/>
  <c r="C220" i="3" s="1"/>
  <c r="S98" i="1"/>
  <c r="I59" i="1"/>
  <c r="I432" i="1" s="1"/>
  <c r="S412" i="1"/>
  <c r="S208" i="1"/>
  <c r="S321" i="1"/>
  <c r="P216" i="1"/>
  <c r="P438" i="1" s="1"/>
  <c r="R233" i="1"/>
  <c r="C121" i="3" s="1"/>
  <c r="R418" i="1"/>
  <c r="C118" i="3" s="1"/>
  <c r="C259" i="1"/>
  <c r="C440" i="1" s="1"/>
  <c r="C24" i="2" s="1"/>
  <c r="R249" i="1"/>
  <c r="R182" i="1"/>
  <c r="C93" i="3" s="1"/>
  <c r="O421" i="1"/>
  <c r="O446" i="1" s="1"/>
  <c r="O239" i="1"/>
  <c r="O439" i="1" s="1"/>
  <c r="R306" i="1"/>
  <c r="C253" i="3" s="1"/>
  <c r="R256" i="1"/>
  <c r="C204" i="3" s="1"/>
  <c r="P286" i="1"/>
  <c r="P441" i="1" s="1"/>
  <c r="M27" i="1"/>
  <c r="M431" i="1" s="1"/>
  <c r="R14" i="1"/>
  <c r="C94" i="3" s="1"/>
  <c r="S77" i="1"/>
  <c r="P239" i="1"/>
  <c r="P439" i="1" s="1"/>
  <c r="J216" i="1"/>
  <c r="J438" i="1" s="1"/>
  <c r="R408" i="1"/>
  <c r="C236" i="3" s="1"/>
  <c r="S232" i="1"/>
  <c r="S284" i="1"/>
  <c r="R101" i="1"/>
  <c r="C110" i="3" s="1"/>
  <c r="R227" i="1"/>
  <c r="C227" i="3" s="1"/>
  <c r="M286" i="1"/>
  <c r="M441" i="1" s="1"/>
  <c r="R44" i="1"/>
  <c r="C101" i="3" s="1"/>
  <c r="S154" i="1"/>
  <c r="G59" i="1"/>
  <c r="G432" i="1" s="1"/>
  <c r="R107" i="1"/>
  <c r="C89" i="3" s="1"/>
  <c r="M187" i="1"/>
  <c r="M437" i="1" s="1"/>
  <c r="S354" i="1"/>
  <c r="R183" i="1"/>
  <c r="C45" i="3" s="1"/>
  <c r="R319" i="1"/>
  <c r="C219" i="3" s="1"/>
  <c r="S125" i="1"/>
  <c r="S126" i="1"/>
  <c r="S238" i="1"/>
  <c r="S101" i="1"/>
  <c r="R228" i="1"/>
  <c r="C124" i="3" s="1"/>
  <c r="S301" i="1"/>
  <c r="S237" i="1"/>
  <c r="E141" i="1"/>
  <c r="E435" i="1" s="1"/>
  <c r="S118" i="1"/>
  <c r="S415" i="1"/>
  <c r="R320" i="1"/>
  <c r="C183" i="3" s="1"/>
  <c r="R41" i="1"/>
  <c r="C79" i="3" s="1"/>
  <c r="S231" i="1"/>
  <c r="I87" i="1"/>
  <c r="I433" i="1" s="1"/>
  <c r="C187" i="1"/>
  <c r="C437" i="1" s="1"/>
  <c r="C18" i="2" s="1"/>
  <c r="R173" i="1"/>
  <c r="S332" i="1"/>
  <c r="S285" i="1"/>
  <c r="R284" i="1"/>
  <c r="C231" i="3" s="1"/>
  <c r="S345" i="1"/>
  <c r="E364" i="1"/>
  <c r="E444" i="1" s="1"/>
  <c r="S105" i="1"/>
  <c r="R252" i="1"/>
  <c r="C213" i="3" s="1"/>
  <c r="O59" i="1"/>
  <c r="O432" i="1" s="1"/>
  <c r="E108" i="1"/>
  <c r="E434" i="1" s="1"/>
  <c r="S97" i="1"/>
  <c r="S333" i="1"/>
  <c r="R199" i="1"/>
  <c r="C146" i="3" s="1"/>
  <c r="R212" i="1"/>
  <c r="C252" i="3" s="1"/>
  <c r="S324" i="1"/>
  <c r="R18" i="1"/>
  <c r="C78" i="3" s="1"/>
  <c r="F187" i="1"/>
  <c r="F437" i="1" s="1"/>
  <c r="R278" i="1"/>
  <c r="C180" i="3" s="1"/>
  <c r="R152" i="1"/>
  <c r="C52" i="3" s="1"/>
  <c r="S49" i="1"/>
  <c r="K141" i="1"/>
  <c r="K435" i="1" s="1"/>
  <c r="S213" i="1"/>
  <c r="S257" i="1"/>
  <c r="R412" i="1"/>
  <c r="C161" i="3" s="1"/>
  <c r="N27" i="1"/>
  <c r="N431" i="1" s="1"/>
  <c r="R208" i="1"/>
  <c r="C133" i="3" s="1"/>
  <c r="R86" i="1"/>
  <c r="C43" i="3" s="1"/>
  <c r="R274" i="1"/>
  <c r="C249" i="3" s="1"/>
  <c r="S230" i="1"/>
  <c r="R76" i="1"/>
  <c r="C13" i="3" s="1"/>
  <c r="R277" i="1"/>
  <c r="C172" i="3" s="1"/>
  <c r="S360" i="1"/>
  <c r="K364" i="1"/>
  <c r="K444" i="1" s="1"/>
  <c r="H27" i="1"/>
  <c r="H431" i="1" s="1"/>
  <c r="O27" i="1"/>
  <c r="O431" i="1" s="1"/>
  <c r="S235" i="1"/>
  <c r="L308" i="1"/>
  <c r="L442" i="1" s="1"/>
  <c r="S71" i="1"/>
  <c r="S129" i="1"/>
  <c r="M59" i="1"/>
  <c r="M432" i="1" s="1"/>
  <c r="S18" i="1"/>
  <c r="S376" i="1"/>
  <c r="S53" i="1"/>
  <c r="S132" i="1"/>
  <c r="S40" i="1"/>
  <c r="S19" i="1"/>
  <c r="R100" i="1"/>
  <c r="C109" i="3" s="1"/>
  <c r="S133" i="1"/>
  <c r="H364" i="1"/>
  <c r="H444" i="1" s="1"/>
  <c r="R56" i="1"/>
  <c r="C68" i="3" s="1"/>
  <c r="R361" i="1"/>
  <c r="C255" i="3" s="1"/>
  <c r="R55" i="1"/>
  <c r="C25" i="3" s="1"/>
  <c r="R410" i="1"/>
  <c r="C127" i="3" s="1"/>
  <c r="R15" i="1"/>
  <c r="C39" i="3" s="1"/>
  <c r="R235" i="1"/>
  <c r="C191" i="3" s="1"/>
  <c r="R129" i="1"/>
  <c r="C99" i="3" s="1"/>
  <c r="R211" i="1"/>
  <c r="C235" i="3" s="1"/>
  <c r="M87" i="1"/>
  <c r="M433" i="1" s="1"/>
  <c r="O141" i="1"/>
  <c r="O435" i="1" s="1"/>
  <c r="R43" i="1"/>
  <c r="C60" i="3" s="1"/>
  <c r="S38" i="1"/>
  <c r="S120" i="1"/>
  <c r="R98" i="1"/>
  <c r="C74" i="3" s="1"/>
  <c r="H421" i="1"/>
  <c r="H446" i="1" s="1"/>
  <c r="R16" i="1"/>
  <c r="C34" i="3" s="1"/>
  <c r="P159" i="1"/>
  <c r="P436" i="1" s="1"/>
  <c r="O87" i="1"/>
  <c r="O433" i="1" s="1"/>
  <c r="R84" i="1"/>
  <c r="C19" i="3" s="1"/>
  <c r="R42" i="1"/>
  <c r="C24" i="3" s="1"/>
  <c r="R121" i="1"/>
  <c r="C62" i="3" s="1"/>
  <c r="R374" i="1"/>
  <c r="C390" i="1"/>
  <c r="C445" i="1" s="1"/>
  <c r="C29" i="2" s="1"/>
  <c r="R12" i="1"/>
  <c r="C27" i="1"/>
  <c r="C431" i="1" s="1"/>
  <c r="S51" i="1"/>
  <c r="R156" i="1"/>
  <c r="C76" i="3" s="1"/>
  <c r="R347" i="1"/>
  <c r="C225" i="3" s="1"/>
  <c r="L259" i="1"/>
  <c r="L440" i="1" s="1"/>
  <c r="S153" i="1"/>
  <c r="R406" i="1"/>
  <c r="C119" i="3" s="1"/>
  <c r="R75" i="1"/>
  <c r="C41" i="3" s="1"/>
  <c r="G335" i="1"/>
  <c r="G443" i="1" s="1"/>
  <c r="F390" i="1"/>
  <c r="F445" i="1" s="1"/>
  <c r="H187" i="1"/>
  <c r="H437" i="1" s="1"/>
  <c r="R71" i="1"/>
  <c r="C63" i="3" s="1"/>
  <c r="R102" i="1"/>
  <c r="C26" i="3" s="1"/>
  <c r="C87" i="1"/>
  <c r="C433" i="1" s="1"/>
  <c r="C14" i="2" s="1"/>
  <c r="R69" i="1"/>
  <c r="G187" i="1"/>
  <c r="G437" i="1" s="1"/>
  <c r="I286" i="1"/>
  <c r="I441" i="1" s="1"/>
  <c r="P108" i="1"/>
  <c r="P434" i="1" s="1"/>
  <c r="R47" i="1"/>
  <c r="C61" i="3" s="1"/>
  <c r="R136" i="1"/>
  <c r="C67" i="3" s="1"/>
  <c r="S73" i="1"/>
  <c r="G286" i="1"/>
  <c r="G441" i="1" s="1"/>
  <c r="R133" i="1"/>
  <c r="C91" i="3" s="1"/>
  <c r="R375" i="1"/>
  <c r="C218" i="3" s="1"/>
  <c r="R378" i="1"/>
  <c r="C237" i="3" s="1"/>
  <c r="G216" i="1"/>
  <c r="G438" i="1" s="1"/>
  <c r="R332" i="1"/>
  <c r="C243" i="3" s="1"/>
  <c r="S78" i="1"/>
  <c r="E216" i="1"/>
  <c r="E438" i="1" s="1"/>
  <c r="S197" i="1"/>
  <c r="R362" i="1"/>
  <c r="C241" i="3" s="1"/>
  <c r="R349" i="1"/>
  <c r="C159" i="3" s="1"/>
  <c r="R13" i="1"/>
  <c r="C32" i="3" s="1"/>
  <c r="S13" i="1"/>
  <c r="S136" i="1"/>
  <c r="S408" i="1"/>
  <c r="I364" i="1"/>
  <c r="I444" i="1" s="1"/>
  <c r="R351" i="1"/>
  <c r="C250" i="3" s="1"/>
  <c r="S174" i="1"/>
  <c r="S319" i="1"/>
  <c r="R78" i="1"/>
  <c r="C15" i="3" s="1"/>
  <c r="S411" i="1"/>
  <c r="R40" i="1"/>
  <c r="C17" i="3" s="1"/>
  <c r="S76" i="1"/>
  <c r="R358" i="1"/>
  <c r="C150" i="3" s="1"/>
  <c r="R409" i="1"/>
  <c r="C123" i="3" s="1"/>
  <c r="S182" i="1"/>
  <c r="O108" i="1"/>
  <c r="O434" i="1" s="1"/>
  <c r="F87" i="1"/>
  <c r="F433" i="1" s="1"/>
  <c r="S215" i="1"/>
  <c r="R285" i="1"/>
  <c r="C211" i="3" s="1"/>
  <c r="R203" i="1"/>
  <c r="C185" i="3" s="1"/>
  <c r="F259" i="1"/>
  <c r="F440" i="1" s="1"/>
  <c r="R407" i="1"/>
  <c r="C193" i="3" s="1"/>
  <c r="R213" i="1"/>
  <c r="C207" i="3" s="1"/>
  <c r="O216" i="1"/>
  <c r="O438" i="1" s="1"/>
  <c r="R325" i="1"/>
  <c r="C189" i="3" s="1"/>
  <c r="I239" i="1"/>
  <c r="I439" i="1" s="1"/>
  <c r="I187" i="1"/>
  <c r="I437" i="1" s="1"/>
  <c r="R214" i="1"/>
  <c r="C145" i="3" s="1"/>
  <c r="N59" i="1"/>
  <c r="N432" i="1" s="1"/>
  <c r="S228" i="1"/>
  <c r="S359" i="1"/>
  <c r="J421" i="1"/>
  <c r="J446" i="1" s="1"/>
  <c r="S48" i="1"/>
  <c r="K187" i="1"/>
  <c r="K437" i="1" s="1"/>
  <c r="S50" i="1"/>
  <c r="S70" i="1"/>
  <c r="R215" i="1"/>
  <c r="C234" i="3" s="1"/>
  <c r="S84" i="1"/>
  <c r="R58" i="1"/>
  <c r="C90" i="3" s="1"/>
  <c r="R126" i="1"/>
  <c r="C56" i="3" s="1"/>
  <c r="R327" i="1"/>
  <c r="C165" i="3" s="1"/>
  <c r="K27" i="1"/>
  <c r="K431" i="1" s="1"/>
  <c r="S124" i="1"/>
  <c r="S123" i="1"/>
  <c r="S134" i="1"/>
  <c r="K216" i="1"/>
  <c r="K438" i="1" s="1"/>
  <c r="R400" i="1"/>
  <c r="C421" i="1"/>
  <c r="C446" i="1" s="1"/>
  <c r="C30" i="2" s="1"/>
  <c r="R198" i="1"/>
  <c r="C198" i="3" s="1"/>
  <c r="I216" i="1"/>
  <c r="I438" i="1" s="1"/>
  <c r="R155" i="1"/>
  <c r="C83" i="3" s="1"/>
  <c r="S255" i="1"/>
  <c r="S348" i="1"/>
  <c r="S211" i="1"/>
  <c r="R50" i="1"/>
  <c r="C58" i="3" s="1"/>
  <c r="L187" i="1"/>
  <c r="L437" i="1" s="1"/>
  <c r="S361" i="1"/>
  <c r="S350" i="1"/>
  <c r="S383" i="1"/>
  <c r="L108" i="1"/>
  <c r="L434" i="1" s="1"/>
  <c r="N216" i="1"/>
  <c r="N438" i="1" s="1"/>
  <c r="R270" i="1"/>
  <c r="C158" i="3" s="1"/>
  <c r="R180" i="1"/>
  <c r="C36" i="3" s="1"/>
  <c r="S387" i="1"/>
  <c r="R380" i="1"/>
  <c r="C181" i="3" s="1"/>
  <c r="S347" i="1"/>
  <c r="M239" i="1"/>
  <c r="M439" i="1" s="1"/>
  <c r="H259" i="1"/>
  <c r="H440" i="1" s="1"/>
  <c r="S169" i="1"/>
  <c r="E187" i="1"/>
  <c r="E437" i="1" s="1"/>
  <c r="R24" i="1"/>
  <c r="C48" i="3" s="1"/>
  <c r="R74" i="1"/>
  <c r="C44" i="3" s="1"/>
  <c r="M108" i="1"/>
  <c r="M434" i="1" s="1"/>
  <c r="K159" i="1"/>
  <c r="K436" i="1" s="1"/>
  <c r="R280" i="1"/>
  <c r="C125" i="3" s="1"/>
  <c r="R250" i="1"/>
  <c r="C143" i="3" s="1"/>
  <c r="N187" i="1"/>
  <c r="N437" i="1" s="1"/>
  <c r="S236" i="1"/>
  <c r="S277" i="1"/>
  <c r="R413" i="1"/>
  <c r="C232" i="3" s="1"/>
  <c r="R26" i="1"/>
  <c r="C31" i="3" s="1"/>
  <c r="F335" i="1"/>
  <c r="F443" i="1" s="1"/>
  <c r="S334" i="1"/>
  <c r="R298" i="1"/>
  <c r="C184" i="3" s="1"/>
  <c r="S83" i="1"/>
  <c r="S69" i="1"/>
  <c r="E87" i="1"/>
  <c r="E433" i="1" s="1"/>
  <c r="S57" i="1"/>
  <c r="R38" i="1"/>
  <c r="C100" i="3" s="1"/>
  <c r="R297" i="1"/>
  <c r="C120" i="3" s="1"/>
  <c r="R138" i="1"/>
  <c r="C73" i="3" s="1"/>
  <c r="S281" i="1"/>
  <c r="R389" i="1"/>
  <c r="C139" i="3" s="1"/>
  <c r="R402" i="1"/>
  <c r="C140" i="3" s="1"/>
  <c r="R420" i="1"/>
  <c r="C131" i="3" s="1"/>
  <c r="R350" i="1"/>
  <c r="C171" i="3" s="1"/>
  <c r="R401" i="1"/>
  <c r="C144" i="3" s="1"/>
  <c r="S99" i="1"/>
  <c r="C286" i="1"/>
  <c r="C441" i="1" s="1"/>
  <c r="C25" i="2" s="1"/>
  <c r="R269" i="1"/>
  <c r="R105" i="1"/>
  <c r="C23" i="3" s="1"/>
  <c r="R346" i="1"/>
  <c r="C226" i="3" s="1"/>
  <c r="R387" i="1"/>
  <c r="C188" i="3" s="1"/>
  <c r="R415" i="1"/>
  <c r="C156" i="3" s="1"/>
  <c r="R125" i="1"/>
  <c r="C33" i="3" s="1"/>
  <c r="S43" i="1"/>
  <c r="R304" i="1"/>
  <c r="C160" i="3" s="1"/>
  <c r="R272" i="1"/>
  <c r="C117" i="3" s="1"/>
  <c r="R384" i="1"/>
  <c r="C148" i="3" s="1"/>
  <c r="S329" i="1"/>
  <c r="S214" i="1"/>
  <c r="S183" i="1"/>
  <c r="R376" i="1"/>
  <c r="C201" i="3" s="1"/>
  <c r="S22" i="1"/>
  <c r="J187" i="1"/>
  <c r="J437" i="1" s="1"/>
  <c r="I308" i="1"/>
  <c r="I442" i="1" s="1"/>
  <c r="R72" i="1"/>
  <c r="C7" i="3" s="1"/>
  <c r="O286" i="1"/>
  <c r="O441" i="1" s="1"/>
  <c r="S52" i="1"/>
  <c r="N108" i="1"/>
  <c r="N434" i="1" s="1"/>
  <c r="R57" i="1"/>
  <c r="C105" i="3" s="1"/>
  <c r="P59" i="1"/>
  <c r="P432" i="1" s="1"/>
  <c r="H108" i="1"/>
  <c r="H434" i="1" s="1"/>
  <c r="M216" i="1"/>
  <c r="M438" i="1" s="1"/>
  <c r="S44" i="1"/>
  <c r="G259" i="1"/>
  <c r="G440" i="1" s="1"/>
  <c r="R419" i="1"/>
  <c r="C186" i="3" s="1"/>
  <c r="R79" i="1"/>
  <c r="C49" i="3" s="1"/>
  <c r="R70" i="1"/>
  <c r="C51" i="3" s="1"/>
  <c r="S139" i="1"/>
  <c r="S21" i="1"/>
  <c r="S177" i="1"/>
  <c r="S179" i="1"/>
  <c r="R20" i="1"/>
  <c r="C108" i="3" s="1"/>
  <c r="R383" i="1"/>
  <c r="C134" i="3" s="1"/>
  <c r="S200" i="1"/>
  <c r="R281" i="1"/>
  <c r="C251" i="3" s="1"/>
  <c r="S39" i="1"/>
  <c r="S171" i="1"/>
  <c r="N286" i="1"/>
  <c r="N441" i="1" s="1"/>
  <c r="E335" i="1"/>
  <c r="E443" i="1" s="1"/>
  <c r="S318" i="1"/>
  <c r="R185" i="1"/>
  <c r="C102" i="3" s="1"/>
  <c r="S14" i="1"/>
  <c r="E59" i="1"/>
  <c r="E432" i="1" s="1"/>
  <c r="S37" i="1"/>
  <c r="R416" i="1"/>
  <c r="C195" i="3" s="1"/>
  <c r="H59" i="1"/>
  <c r="H432" i="1" s="1"/>
  <c r="R357" i="1"/>
  <c r="C202" i="3" s="1"/>
  <c r="S173" i="1"/>
  <c r="J87" i="1"/>
  <c r="J433" i="1" s="1"/>
  <c r="S25" i="1"/>
  <c r="R354" i="1"/>
  <c r="C203" i="3" s="1"/>
  <c r="R39" i="1"/>
  <c r="C59" i="3" s="1"/>
  <c r="L239" i="1"/>
  <c r="L439" i="1" s="1"/>
  <c r="L390" i="1"/>
  <c r="L445" i="1" s="1"/>
  <c r="F141" i="1"/>
  <c r="F435" i="1" s="1"/>
  <c r="F108" i="1"/>
  <c r="F434" i="1" s="1"/>
  <c r="R151" i="1"/>
  <c r="C159" i="1"/>
  <c r="C436" i="1" s="1"/>
  <c r="C17" i="2" s="1"/>
  <c r="G87" i="1"/>
  <c r="G433" i="1" s="1"/>
  <c r="S121" i="1"/>
  <c r="S56" i="1"/>
  <c r="R202" i="1"/>
  <c r="C196" i="3" s="1"/>
  <c r="S46" i="1"/>
  <c r="N141" i="1"/>
  <c r="N435" i="1" s="1"/>
  <c r="R25" i="1"/>
  <c r="C97" i="3" s="1"/>
  <c r="S102" i="1"/>
  <c r="R83" i="1"/>
  <c r="C50" i="3" s="1"/>
  <c r="R238" i="1"/>
  <c r="C187" i="3" s="1"/>
  <c r="L141" i="1"/>
  <c r="L435" i="1" s="1"/>
  <c r="S82" i="1"/>
  <c r="R299" i="1"/>
  <c r="C164" i="3" s="1"/>
  <c r="S20" i="1"/>
  <c r="S307" i="1"/>
  <c r="R275" i="1"/>
  <c r="C259" i="3" s="1"/>
  <c r="S403" i="1"/>
  <c r="R379" i="1"/>
  <c r="C216" i="3" s="1"/>
  <c r="R104" i="1"/>
  <c r="C88" i="3" s="1"/>
  <c r="S201" i="1"/>
  <c r="F59" i="1"/>
  <c r="F432" i="1" s="1"/>
  <c r="S131" i="1"/>
  <c r="S385" i="1"/>
  <c r="R80" i="1"/>
  <c r="C22" i="3" s="1"/>
  <c r="R356" i="1"/>
  <c r="C168" i="3" s="1"/>
  <c r="S378" i="1"/>
  <c r="S130" i="1"/>
  <c r="S282" i="1"/>
  <c r="R127" i="1"/>
  <c r="C81" i="3" s="1"/>
  <c r="F159" i="1"/>
  <c r="F436" i="1" s="1"/>
  <c r="G27" i="1"/>
  <c r="G431" i="1" s="1"/>
  <c r="S258" i="1"/>
  <c r="P187" i="1"/>
  <c r="P437" i="1" s="1"/>
  <c r="R157" i="1"/>
  <c r="C87" i="3" s="1"/>
  <c r="S414" i="1"/>
  <c r="R237" i="1"/>
  <c r="C257" i="3" s="1"/>
  <c r="O390" i="1"/>
  <c r="O445" i="1" s="1"/>
  <c r="R181" i="1"/>
  <c r="C71" i="3" s="1"/>
  <c r="L335" i="1"/>
  <c r="L443" i="1" s="1"/>
  <c r="S250" i="1"/>
  <c r="S389" i="1"/>
  <c r="L159" i="1"/>
  <c r="L436" i="1" s="1"/>
  <c r="R329" i="1"/>
  <c r="C157" i="3" s="1"/>
  <c r="S106" i="1"/>
  <c r="R251" i="1"/>
  <c r="C239" i="3" s="1"/>
  <c r="F239" i="1"/>
  <c r="F439" i="1" s="1"/>
  <c r="S346" i="1"/>
  <c r="R302" i="1"/>
  <c r="C167" i="3" s="1"/>
  <c r="S405" i="1"/>
  <c r="S16" i="1"/>
  <c r="R359" i="1"/>
  <c r="C138" i="3" s="1"/>
  <c r="S186" i="1"/>
  <c r="S351" i="1"/>
  <c r="S275" i="1"/>
  <c r="S74" i="1"/>
  <c r="C216" i="1"/>
  <c r="C438" i="1" s="1"/>
  <c r="C22" i="2" s="1"/>
  <c r="R197" i="1"/>
  <c r="I108" i="1"/>
  <c r="I434" i="1" s="1"/>
  <c r="S270" i="1"/>
  <c r="R323" i="1"/>
  <c r="C176" i="3" s="1"/>
  <c r="S209" i="1"/>
  <c r="N364" i="1"/>
  <c r="N444" i="1" s="1"/>
  <c r="H159" i="1"/>
  <c r="H436" i="1" s="1"/>
  <c r="E421" i="1"/>
  <c r="E446" i="1" s="1"/>
  <c r="S400" i="1"/>
  <c r="K421" i="1"/>
  <c r="K446" i="1" s="1"/>
  <c r="R328" i="1"/>
  <c r="C170" i="3" s="1"/>
  <c r="C364" i="1"/>
  <c r="C444" i="1" s="1"/>
  <c r="C28" i="2" s="1"/>
  <c r="R345" i="1"/>
  <c r="R296" i="1"/>
  <c r="C308" i="1"/>
  <c r="C442" i="1" s="1"/>
  <c r="C26" i="2" s="1"/>
  <c r="S72" i="1"/>
  <c r="R154" i="1"/>
  <c r="C75" i="3" s="1"/>
  <c r="R282" i="1"/>
  <c r="C162" i="3" s="1"/>
  <c r="S119" i="1"/>
  <c r="S198" i="1"/>
  <c r="S299" i="1"/>
  <c r="S229" i="1"/>
  <c r="R353" i="1"/>
  <c r="C155" i="3" s="1"/>
  <c r="S305" i="1"/>
  <c r="R257" i="1"/>
  <c r="C221" i="3" s="1"/>
  <c r="I259" i="1"/>
  <c r="I440" i="1" s="1"/>
  <c r="R276" i="1"/>
  <c r="C122" i="3" s="1"/>
  <c r="S420" i="1"/>
  <c r="S206" i="1"/>
  <c r="S379" i="1"/>
  <c r="S85" i="1"/>
  <c r="M335" i="1"/>
  <c r="M443" i="1" s="1"/>
  <c r="L364" i="1"/>
  <c r="L444" i="1" s="1"/>
  <c r="S251" i="1"/>
  <c r="R85" i="1"/>
  <c r="C20" i="3" s="1"/>
  <c r="I159" i="1"/>
  <c r="I436" i="1" s="1"/>
  <c r="K286" i="1"/>
  <c r="K441" i="1" s="1"/>
  <c r="J27" i="1"/>
  <c r="J431" i="1" s="1"/>
  <c r="S325" i="1"/>
  <c r="R130" i="1"/>
  <c r="C106" i="3" s="1"/>
  <c r="S26" i="1"/>
  <c r="R417" i="1"/>
  <c r="C182" i="3" s="1"/>
  <c r="S207" i="1"/>
  <c r="R17" i="1"/>
  <c r="C38" i="3" s="1"/>
  <c r="I421" i="1"/>
  <c r="I446" i="1" s="1"/>
  <c r="R45" i="1"/>
  <c r="C84" i="3" s="1"/>
  <c r="G108" i="1"/>
  <c r="G434" i="1" s="1"/>
  <c r="S212" i="1"/>
  <c r="J390" i="1"/>
  <c r="J445" i="1" s="1"/>
  <c r="S128" i="1"/>
  <c r="P390" i="1"/>
  <c r="P445" i="1" s="1"/>
  <c r="K335" i="1"/>
  <c r="K443" i="1" s="1"/>
  <c r="S181" i="1"/>
  <c r="S75" i="1"/>
  <c r="R414" i="1"/>
  <c r="C151" i="3" s="1"/>
  <c r="O159" i="1"/>
  <c r="O436" i="1" s="1"/>
  <c r="R53" i="1"/>
  <c r="C65" i="3" s="1"/>
  <c r="R386" i="1"/>
  <c r="C149" i="3" s="1"/>
  <c r="H335" i="1"/>
  <c r="H443" i="1" s="1"/>
  <c r="R73" i="1"/>
  <c r="C29" i="3" s="1"/>
  <c r="S45" i="1"/>
  <c r="G239" i="1"/>
  <c r="G439" i="1" s="1"/>
  <c r="S327" i="1"/>
  <c r="S252" i="1"/>
  <c r="S58" i="1"/>
  <c r="R21" i="1"/>
  <c r="C10" i="3" s="1"/>
  <c r="S331" i="1"/>
  <c r="R23" i="1"/>
  <c r="C104" i="3" s="1"/>
  <c r="R333" i="1"/>
  <c r="C229" i="3" s="1"/>
  <c r="S170" i="1"/>
  <c r="R137" i="1"/>
  <c r="C16" i="3" s="1"/>
  <c r="R184" i="1"/>
  <c r="C55" i="3" s="1"/>
  <c r="S137" i="1"/>
  <c r="S47" i="1"/>
  <c r="R123" i="1"/>
  <c r="C96" i="3" s="1"/>
  <c r="S410" i="1"/>
  <c r="E27" i="1"/>
  <c r="E431" i="1" s="1"/>
  <c r="S12" i="1"/>
  <c r="L87" i="1"/>
  <c r="L433" i="1" s="1"/>
  <c r="S205" i="1"/>
  <c r="S151" i="1"/>
  <c r="E159" i="1"/>
  <c r="E436" i="1" s="1"/>
  <c r="S330" i="1"/>
  <c r="R200" i="1"/>
  <c r="C194" i="3" s="1"/>
  <c r="S381" i="1"/>
  <c r="L27" i="1"/>
  <c r="L431" i="1" s="1"/>
  <c r="L447" i="1" s="1"/>
  <c r="K9" i="4" s="1"/>
  <c r="R46" i="1"/>
  <c r="C35" i="3" s="1"/>
  <c r="N390" i="1"/>
  <c r="N445" i="1" s="1"/>
  <c r="S86" i="1"/>
  <c r="S382" i="1"/>
  <c r="H390" i="1"/>
  <c r="H445" i="1" s="1"/>
  <c r="F27" i="1"/>
  <c r="F431" i="1" s="1"/>
  <c r="S17" i="1"/>
  <c r="M259" i="1"/>
  <c r="M440" i="1" s="1"/>
  <c r="M159" i="1"/>
  <c r="M436" i="1" s="1"/>
  <c r="S79" i="1"/>
  <c r="R139" i="1"/>
  <c r="C53" i="3" s="1"/>
  <c r="S271" i="1"/>
  <c r="R201" i="1"/>
  <c r="C240" i="3" s="1"/>
  <c r="R49" i="1"/>
  <c r="C86" i="3" s="1"/>
  <c r="R119" i="1"/>
  <c r="C77" i="3" s="1"/>
  <c r="S353" i="1"/>
  <c r="R97" i="1"/>
  <c r="C108" i="1"/>
  <c r="C434" i="1" s="1"/>
  <c r="C15" i="2" s="1"/>
  <c r="L216" i="1"/>
  <c r="L438" i="1" s="1"/>
  <c r="N308" i="1"/>
  <c r="N442" i="1" s="1"/>
  <c r="O308" i="1"/>
  <c r="O442" i="1" s="1"/>
  <c r="I335" i="1"/>
  <c r="I443" i="1" s="1"/>
  <c r="S203" i="1"/>
  <c r="R234" i="1"/>
  <c r="C135" i="3" s="1"/>
  <c r="R210" i="1"/>
  <c r="C248" i="3" s="1"/>
  <c r="R253" i="1"/>
  <c r="C215" i="3" s="1"/>
  <c r="R232" i="1"/>
  <c r="C244" i="3" s="1"/>
  <c r="S419" i="1"/>
  <c r="R363" i="1"/>
  <c r="C152" i="3" s="1"/>
  <c r="S185" i="1"/>
  <c r="O259" i="1"/>
  <c r="O440" i="1" s="1"/>
  <c r="S138" i="1"/>
  <c r="G141" i="1"/>
  <c r="G435" i="1" s="1"/>
  <c r="H239" i="1"/>
  <c r="H439" i="1" s="1"/>
  <c r="P335" i="1"/>
  <c r="P443" i="1" s="1"/>
  <c r="S155" i="1"/>
  <c r="R334" i="1"/>
  <c r="C190" i="3" s="1"/>
  <c r="P421" i="1"/>
  <c r="P446" i="1" s="1"/>
  <c r="J308" i="1"/>
  <c r="J442" i="1" s="1"/>
  <c r="J239" i="1"/>
  <c r="J439" i="1" s="1"/>
  <c r="G308" i="1"/>
  <c r="G442" i="1" s="1"/>
  <c r="S81" i="1"/>
  <c r="R255" i="1"/>
  <c r="C228" i="3" s="1"/>
  <c r="K308" i="1"/>
  <c r="K442" i="1" s="1"/>
  <c r="J364" i="1"/>
  <c r="J444" i="1" s="1"/>
  <c r="S273" i="1"/>
  <c r="R207" i="1"/>
  <c r="C209" i="3" s="1"/>
  <c r="S272" i="1"/>
  <c r="R48" i="1"/>
  <c r="C85" i="3" s="1"/>
  <c r="H87" i="1"/>
  <c r="H433" i="1" s="1"/>
  <c r="S279" i="1"/>
  <c r="F364" i="1"/>
  <c r="F444" i="1" s="1"/>
  <c r="S280" i="1"/>
  <c r="R22" i="1"/>
  <c r="C40" i="3" s="1"/>
  <c r="S274" i="1"/>
  <c r="R355" i="1"/>
  <c r="C208" i="3" s="1"/>
  <c r="P364" i="1"/>
  <c r="P444" i="1" s="1"/>
  <c r="S157" i="1"/>
  <c r="R103" i="1"/>
  <c r="C57" i="3" s="1"/>
  <c r="S320" i="1"/>
  <c r="R37" i="1"/>
  <c r="C59" i="1"/>
  <c r="C432" i="1" s="1"/>
  <c r="C13" i="2" s="1"/>
  <c r="S278" i="1"/>
  <c r="R106" i="1"/>
  <c r="C27" i="3" s="1"/>
  <c r="K59" i="1"/>
  <c r="K432" i="1" s="1"/>
  <c r="S380" i="1"/>
  <c r="H216" i="1"/>
  <c r="H438" i="1" s="1"/>
  <c r="H286" i="1"/>
  <c r="H441" i="1" s="1"/>
  <c r="N421" i="1"/>
  <c r="N446" i="1" s="1"/>
  <c r="L286" i="1"/>
  <c r="L441" i="1" s="1"/>
  <c r="R82" i="1"/>
  <c r="C46" i="3" s="1"/>
  <c r="R229" i="1"/>
  <c r="C245" i="3" s="1"/>
  <c r="K259" i="1"/>
  <c r="K440" i="1" s="1"/>
  <c r="K87" i="1"/>
  <c r="K433" i="1" s="1"/>
  <c r="R283" i="1"/>
  <c r="C206" i="3" s="1"/>
  <c r="G390" i="1"/>
  <c r="G445" i="1" s="1"/>
  <c r="S362" i="1"/>
  <c r="S306" i="1"/>
  <c r="S322" i="1"/>
  <c r="S202" i="1"/>
  <c r="R52" i="1"/>
  <c r="C95" i="3" s="1"/>
  <c r="M421" i="1"/>
  <c r="M446" i="1" s="1"/>
  <c r="J159" i="1"/>
  <c r="J436" i="1" s="1"/>
  <c r="J141" i="1"/>
  <c r="J435" i="1" s="1"/>
  <c r="S269" i="1"/>
  <c r="E286" i="1"/>
  <c r="E441" i="1" s="1"/>
  <c r="S283" i="1"/>
  <c r="I390" i="1"/>
  <c r="I445" i="1" s="1"/>
  <c r="F308" i="1"/>
  <c r="F442" i="1" s="1"/>
  <c r="F216" i="1"/>
  <c r="F438" i="1" s="1"/>
  <c r="R382" i="1"/>
  <c r="C197" i="3" s="1"/>
  <c r="N159" i="1"/>
  <c r="N436" i="1" s="1"/>
  <c r="R300" i="1"/>
  <c r="C163" i="3" s="1"/>
  <c r="R348" i="1"/>
  <c r="C173" i="3" s="1"/>
  <c r="R175" i="1"/>
  <c r="C8" i="3" s="1"/>
  <c r="P27" i="1"/>
  <c r="P431" i="1" s="1"/>
  <c r="P447" i="1" s="1"/>
  <c r="O9" i="4" s="1"/>
  <c r="S328" i="1"/>
  <c r="G364" i="1"/>
  <c r="G444" i="1" s="1"/>
  <c r="F286" i="1"/>
  <c r="F441" i="1" s="1"/>
  <c r="S409" i="1"/>
  <c r="K390" i="1"/>
  <c r="K445" i="1" s="1"/>
  <c r="M390" i="1"/>
  <c r="M445" i="1" s="1"/>
  <c r="S104" i="1"/>
  <c r="S363" i="1"/>
  <c r="J335" i="1"/>
  <c r="J443" i="1" s="1"/>
  <c r="S300" i="1"/>
  <c r="R81" i="1"/>
  <c r="C37" i="3" s="1"/>
  <c r="S158" i="1"/>
  <c r="N335" i="1"/>
  <c r="N443" i="1" s="1"/>
  <c r="J286" i="1"/>
  <c r="J441" i="1" s="1"/>
  <c r="K239" i="1"/>
  <c r="K439" i="1" s="1"/>
  <c r="S375" i="1"/>
  <c r="F421" i="1"/>
  <c r="F446" i="1" s="1"/>
  <c r="S249" i="1"/>
  <c r="E259" i="1"/>
  <c r="E440" i="1" s="1"/>
  <c r="S326" i="1"/>
  <c r="S303" i="1"/>
  <c r="P308" i="1"/>
  <c r="P442" i="1" s="1"/>
  <c r="S204" i="1"/>
  <c r="N259" i="1"/>
  <c r="N440" i="1" s="1"/>
  <c r="E390" i="1"/>
  <c r="E445" i="1" s="1"/>
  <c r="S374" i="1"/>
  <c r="S352" i="1"/>
  <c r="S386" i="1"/>
  <c r="S302" i="1"/>
  <c r="S297" i="1"/>
  <c r="R230" i="1"/>
  <c r="C129" i="3" s="1"/>
  <c r="S184" i="1"/>
  <c r="P141" i="1"/>
  <c r="P435" i="1" s="1"/>
  <c r="S176" i="1"/>
  <c r="S42" i="1"/>
  <c r="E239" i="1"/>
  <c r="E439" i="1" s="1"/>
  <c r="S226" i="1"/>
  <c r="R19" i="1"/>
  <c r="C14" i="3" s="1"/>
  <c r="J259" i="1"/>
  <c r="J440" i="1" s="1"/>
  <c r="C141" i="1"/>
  <c r="C435" i="1" s="1"/>
  <c r="C16" i="2" s="1"/>
  <c r="R118" i="1"/>
  <c r="S323" i="1"/>
  <c r="S377" i="1"/>
  <c r="S358" i="1"/>
  <c r="R135" i="1"/>
  <c r="C21" i="3" s="1"/>
  <c r="S152" i="1"/>
  <c r="R120" i="1"/>
  <c r="C103" i="3" s="1"/>
  <c r="M308" i="1"/>
  <c r="M442" i="1" s="1"/>
  <c r="S210" i="1"/>
  <c r="S256" i="1"/>
  <c r="S404" i="1"/>
  <c r="S416" i="1"/>
  <c r="S349" i="1"/>
  <c r="S413" i="1"/>
  <c r="S304" i="1"/>
  <c r="N87" i="1"/>
  <c r="N433" i="1" s="1"/>
  <c r="R301" i="1"/>
  <c r="C132" i="3" s="1"/>
  <c r="T349" i="1" l="1"/>
  <c r="E159" i="3" s="1"/>
  <c r="D159" i="3"/>
  <c r="T210" i="1"/>
  <c r="E248" i="3" s="1"/>
  <c r="D248" i="3"/>
  <c r="R141" i="1"/>
  <c r="R435" i="1" s="1"/>
  <c r="C92" i="3"/>
  <c r="T226" i="1"/>
  <c r="E230" i="3" s="1"/>
  <c r="D230" i="3"/>
  <c r="S239" i="1"/>
  <c r="D167" i="3"/>
  <c r="T302" i="1"/>
  <c r="E167" i="3" s="1"/>
  <c r="T303" i="1"/>
  <c r="E175" i="3" s="1"/>
  <c r="D175" i="3"/>
  <c r="D170" i="3"/>
  <c r="T328" i="1"/>
  <c r="E170" i="3" s="1"/>
  <c r="T269" i="1"/>
  <c r="E246" i="3" s="1"/>
  <c r="D246" i="3"/>
  <c r="S286" i="1"/>
  <c r="T362" i="1"/>
  <c r="E241" i="3" s="1"/>
  <c r="D241" i="3"/>
  <c r="C98" i="3"/>
  <c r="R59" i="1"/>
  <c r="R432" i="1" s="1"/>
  <c r="D125" i="3"/>
  <c r="T280" i="1"/>
  <c r="E125" i="3" s="1"/>
  <c r="R108" i="1"/>
  <c r="R434" i="1" s="1"/>
  <c r="C64" i="3"/>
  <c r="T330" i="1"/>
  <c r="E174" i="3" s="1"/>
  <c r="D174" i="3"/>
  <c r="T331" i="1"/>
  <c r="E212" i="3" s="1"/>
  <c r="D212" i="3"/>
  <c r="D165" i="3"/>
  <c r="T327" i="1"/>
  <c r="E165" i="3" s="1"/>
  <c r="D209" i="3"/>
  <c r="T207" i="1"/>
  <c r="E209" i="3" s="1"/>
  <c r="D189" i="3"/>
  <c r="T325" i="1"/>
  <c r="E189" i="3" s="1"/>
  <c r="D20" i="3"/>
  <c r="T85" i="1"/>
  <c r="E20" i="3" s="1"/>
  <c r="D77" i="3"/>
  <c r="T119" i="1"/>
  <c r="E77" i="3" s="1"/>
  <c r="T270" i="1"/>
  <c r="E158" i="3" s="1"/>
  <c r="D158" i="3"/>
  <c r="D44" i="3"/>
  <c r="T74" i="1"/>
  <c r="E44" i="3" s="1"/>
  <c r="D226" i="3"/>
  <c r="T346" i="1"/>
  <c r="E226" i="3" s="1"/>
  <c r="D151" i="3"/>
  <c r="T414" i="1"/>
  <c r="E151" i="3" s="1"/>
  <c r="G447" i="1"/>
  <c r="F9" i="4" s="1"/>
  <c r="T130" i="1"/>
  <c r="E106" i="3" s="1"/>
  <c r="D106" i="3"/>
  <c r="T385" i="1"/>
  <c r="E205" i="3" s="1"/>
  <c r="D205" i="3"/>
  <c r="T307" i="1"/>
  <c r="E178" i="3" s="1"/>
  <c r="D178" i="3"/>
  <c r="T56" i="1"/>
  <c r="E68" i="3" s="1"/>
  <c r="D68" i="3"/>
  <c r="C70" i="3"/>
  <c r="R159" i="1"/>
  <c r="R436" i="1" s="1"/>
  <c r="T21" i="1"/>
  <c r="E10" i="3" s="1"/>
  <c r="D10" i="3"/>
  <c r="D95" i="3"/>
  <c r="T52" i="1"/>
  <c r="E95" i="3" s="1"/>
  <c r="T214" i="1"/>
  <c r="E145" i="3" s="1"/>
  <c r="D145" i="3"/>
  <c r="T334" i="1"/>
  <c r="E190" i="3" s="1"/>
  <c r="D190" i="3"/>
  <c r="D172" i="3"/>
  <c r="T277" i="1"/>
  <c r="E172" i="3" s="1"/>
  <c r="D134" i="3"/>
  <c r="T383" i="1"/>
  <c r="E134" i="3" s="1"/>
  <c r="C126" i="3"/>
  <c r="R421" i="1"/>
  <c r="R446" i="1" s="1"/>
  <c r="D82" i="3"/>
  <c r="T124" i="1"/>
  <c r="E82" i="3" s="1"/>
  <c r="D58" i="3"/>
  <c r="T50" i="1"/>
  <c r="E58" i="3" s="1"/>
  <c r="T359" i="1"/>
  <c r="E138" i="3" s="1"/>
  <c r="D138" i="3"/>
  <c r="T182" i="1"/>
  <c r="E93" i="3" s="1"/>
  <c r="D93" i="3"/>
  <c r="D111" i="3"/>
  <c r="T174" i="1"/>
  <c r="E111" i="3" s="1"/>
  <c r="T136" i="1"/>
  <c r="E67" i="3" s="1"/>
  <c r="D67" i="3"/>
  <c r="C12" i="3"/>
  <c r="R87" i="1"/>
  <c r="R433" i="1" s="1"/>
  <c r="T133" i="1"/>
  <c r="E91" i="3" s="1"/>
  <c r="D91" i="3"/>
  <c r="T132" i="1"/>
  <c r="E18" i="3" s="1"/>
  <c r="D18" i="3"/>
  <c r="T235" i="1"/>
  <c r="E191" i="3" s="1"/>
  <c r="D191" i="3"/>
  <c r="T360" i="1"/>
  <c r="E224" i="3" s="1"/>
  <c r="D224" i="3"/>
  <c r="D86" i="3"/>
  <c r="T49" i="1"/>
  <c r="E86" i="3" s="1"/>
  <c r="T333" i="1"/>
  <c r="E229" i="3" s="1"/>
  <c r="D229" i="3"/>
  <c r="T237" i="1"/>
  <c r="E257" i="3" s="1"/>
  <c r="D257" i="3"/>
  <c r="T238" i="1"/>
  <c r="E187" i="3" s="1"/>
  <c r="D187" i="3"/>
  <c r="C223" i="3"/>
  <c r="R259" i="1"/>
  <c r="R440" i="1" s="1"/>
  <c r="D135" i="3"/>
  <c r="T234" i="1"/>
  <c r="E135" i="3" s="1"/>
  <c r="D210" i="3"/>
  <c r="S308" i="1"/>
  <c r="T296" i="1"/>
  <c r="E210" i="3" s="1"/>
  <c r="D182" i="3"/>
  <c r="T417" i="1"/>
  <c r="E182" i="3" s="1"/>
  <c r="T103" i="1"/>
  <c r="E57" i="3" s="1"/>
  <c r="D57" i="3"/>
  <c r="D39" i="3"/>
  <c r="T15" i="1"/>
  <c r="E39" i="3" s="1"/>
  <c r="D8" i="3"/>
  <c r="T175" i="1"/>
  <c r="E8" i="3" s="1"/>
  <c r="T233" i="1"/>
  <c r="E121" i="3" s="1"/>
  <c r="D121" i="3"/>
  <c r="I447" i="1"/>
  <c r="H9" i="4" s="1"/>
  <c r="D118" i="3"/>
  <c r="T418" i="1"/>
  <c r="E118" i="3" s="1"/>
  <c r="T127" i="1"/>
  <c r="E81" i="3" s="1"/>
  <c r="D81" i="3"/>
  <c r="T54" i="1"/>
  <c r="E28" i="3" s="1"/>
  <c r="D28" i="3"/>
  <c r="D109" i="3"/>
  <c r="T100" i="1"/>
  <c r="E109" i="3" s="1"/>
  <c r="D119" i="3"/>
  <c r="T406" i="1"/>
  <c r="E119" i="3" s="1"/>
  <c r="T416" i="1"/>
  <c r="E195" i="3" s="1"/>
  <c r="D195" i="3"/>
  <c r="D149" i="3"/>
  <c r="T386" i="1"/>
  <c r="E149" i="3" s="1"/>
  <c r="T326" i="1"/>
  <c r="E238" i="3" s="1"/>
  <c r="D238" i="3"/>
  <c r="D152" i="3"/>
  <c r="T363" i="1"/>
  <c r="E152" i="3" s="1"/>
  <c r="T272" i="1"/>
  <c r="E117" i="3" s="1"/>
  <c r="D117" i="3"/>
  <c r="T155" i="1"/>
  <c r="E83" i="3" s="1"/>
  <c r="D83" i="3"/>
  <c r="D73" i="3"/>
  <c r="T138" i="1"/>
  <c r="E73" i="3" s="1"/>
  <c r="T353" i="1"/>
  <c r="E155" i="3" s="1"/>
  <c r="D155" i="3"/>
  <c r="D137" i="3"/>
  <c r="T271" i="1"/>
  <c r="E137" i="3" s="1"/>
  <c r="T382" i="1"/>
  <c r="E197" i="3" s="1"/>
  <c r="D197" i="3"/>
  <c r="S27" i="1"/>
  <c r="T12" i="1"/>
  <c r="E11" i="3" s="1"/>
  <c r="D11" i="3"/>
  <c r="T47" i="1"/>
  <c r="E61" i="3" s="1"/>
  <c r="D61" i="3"/>
  <c r="D41" i="3"/>
  <c r="T75" i="1"/>
  <c r="E41" i="3" s="1"/>
  <c r="T128" i="1"/>
  <c r="E107" i="3" s="1"/>
  <c r="D107" i="3"/>
  <c r="J447" i="1"/>
  <c r="I9" i="4" s="1"/>
  <c r="T251" i="1"/>
  <c r="E239" i="3" s="1"/>
  <c r="D239" i="3"/>
  <c r="D216" i="3"/>
  <c r="T379" i="1"/>
  <c r="E216" i="3" s="1"/>
  <c r="D245" i="3"/>
  <c r="T229" i="1"/>
  <c r="E245" i="3" s="1"/>
  <c r="R308" i="1"/>
  <c r="R442" i="1" s="1"/>
  <c r="C210" i="3"/>
  <c r="T275" i="1"/>
  <c r="E259" i="3" s="1"/>
  <c r="D259" i="3"/>
  <c r="D34" i="3"/>
  <c r="T16" i="1"/>
  <c r="E34" i="3" s="1"/>
  <c r="T378" i="1"/>
  <c r="E237" i="3" s="1"/>
  <c r="D237" i="3"/>
  <c r="T131" i="1"/>
  <c r="E66" i="3" s="1"/>
  <c r="D66" i="3"/>
  <c r="D108" i="3"/>
  <c r="T20" i="1"/>
  <c r="E108" i="3" s="1"/>
  <c r="T121" i="1"/>
  <c r="E62" i="3" s="1"/>
  <c r="D62" i="3"/>
  <c r="T173" i="1"/>
  <c r="E80" i="3" s="1"/>
  <c r="D80" i="3"/>
  <c r="T37" i="1"/>
  <c r="E98" i="3" s="1"/>
  <c r="D98" i="3"/>
  <c r="S59" i="1"/>
  <c r="S335" i="1"/>
  <c r="T318" i="1"/>
  <c r="E177" i="3" s="1"/>
  <c r="D177" i="3"/>
  <c r="D59" i="3"/>
  <c r="T39" i="1"/>
  <c r="E59" i="3" s="1"/>
  <c r="D53" i="3"/>
  <c r="T139" i="1"/>
  <c r="E53" i="3" s="1"/>
  <c r="T22" i="1"/>
  <c r="E40" i="3" s="1"/>
  <c r="D40" i="3"/>
  <c r="T329" i="1"/>
  <c r="E157" i="3" s="1"/>
  <c r="D157" i="3"/>
  <c r="D60" i="3"/>
  <c r="T43" i="1"/>
  <c r="E60" i="3" s="1"/>
  <c r="T99" i="1"/>
  <c r="E6" i="3" s="1"/>
  <c r="D6" i="3"/>
  <c r="T69" i="1"/>
  <c r="E12" i="3" s="1"/>
  <c r="S87" i="1"/>
  <c r="D12" i="3"/>
  <c r="D130" i="3"/>
  <c r="T236" i="1"/>
  <c r="E130" i="3" s="1"/>
  <c r="D225" i="3"/>
  <c r="T347" i="1"/>
  <c r="E225" i="3" s="1"/>
  <c r="T350" i="1"/>
  <c r="E171" i="3" s="1"/>
  <c r="D171" i="3"/>
  <c r="D235" i="3"/>
  <c r="T211" i="1"/>
  <c r="E235" i="3" s="1"/>
  <c r="K447" i="1"/>
  <c r="J9" i="4" s="1"/>
  <c r="T84" i="1"/>
  <c r="E19" i="3" s="1"/>
  <c r="D19" i="3"/>
  <c r="T228" i="1"/>
  <c r="E124" i="3" s="1"/>
  <c r="D124" i="3"/>
  <c r="D234" i="3"/>
  <c r="T215" i="1"/>
  <c r="E234" i="3" s="1"/>
  <c r="D154" i="3"/>
  <c r="T411" i="1"/>
  <c r="E154" i="3" s="1"/>
  <c r="D32" i="3"/>
  <c r="T13" i="1"/>
  <c r="E32" i="3" s="1"/>
  <c r="D147" i="3"/>
  <c r="T197" i="1"/>
  <c r="E147" i="3" s="1"/>
  <c r="S216" i="1"/>
  <c r="D9" i="3"/>
  <c r="T153" i="1"/>
  <c r="E9" i="3" s="1"/>
  <c r="D47" i="3"/>
  <c r="T51" i="1"/>
  <c r="E47" i="3" s="1"/>
  <c r="C233" i="3"/>
  <c r="R390" i="1"/>
  <c r="R445" i="1" s="1"/>
  <c r="D65" i="3"/>
  <c r="T53" i="1"/>
  <c r="E65" i="3" s="1"/>
  <c r="D99" i="3"/>
  <c r="T129" i="1"/>
  <c r="E99" i="3" s="1"/>
  <c r="O447" i="1"/>
  <c r="N9" i="4" s="1"/>
  <c r="T257" i="1"/>
  <c r="E221" i="3" s="1"/>
  <c r="D221" i="3"/>
  <c r="T324" i="1"/>
  <c r="E247" i="3" s="1"/>
  <c r="D247" i="3"/>
  <c r="D64" i="3"/>
  <c r="T97" i="1"/>
  <c r="E64" i="3" s="1"/>
  <c r="S108" i="1"/>
  <c r="T105" i="1"/>
  <c r="E23" i="3" s="1"/>
  <c r="D23" i="3"/>
  <c r="D211" i="3"/>
  <c r="T285" i="1"/>
  <c r="E211" i="3" s="1"/>
  <c r="D156" i="3"/>
  <c r="T415" i="1"/>
  <c r="E156" i="3" s="1"/>
  <c r="T301" i="1"/>
  <c r="E132" i="3" s="1"/>
  <c r="D132" i="3"/>
  <c r="D56" i="3"/>
  <c r="T126" i="1"/>
  <c r="E56" i="3" s="1"/>
  <c r="D203" i="3"/>
  <c r="T354" i="1"/>
  <c r="E203" i="3" s="1"/>
  <c r="T154" i="1"/>
  <c r="E75" i="3" s="1"/>
  <c r="D75" i="3"/>
  <c r="M447" i="1"/>
  <c r="L9" i="4" s="1"/>
  <c r="T321" i="1"/>
  <c r="E128" i="3" s="1"/>
  <c r="D128" i="3"/>
  <c r="T98" i="1"/>
  <c r="E74" i="3" s="1"/>
  <c r="D74" i="3"/>
  <c r="C230" i="3"/>
  <c r="R239" i="1"/>
  <c r="R439" i="1" s="1"/>
  <c r="D215" i="3"/>
  <c r="T253" i="1"/>
  <c r="E215" i="3" s="1"/>
  <c r="T156" i="1"/>
  <c r="E76" i="3" s="1"/>
  <c r="D76" i="3"/>
  <c r="T80" i="1"/>
  <c r="E22" i="3" s="1"/>
  <c r="D22" i="3"/>
  <c r="T227" i="1"/>
  <c r="E227" i="3" s="1"/>
  <c r="D227" i="3"/>
  <c r="T41" i="1"/>
  <c r="E79" i="3" s="1"/>
  <c r="D79" i="3"/>
  <c r="D208" i="3"/>
  <c r="T355" i="1"/>
  <c r="E208" i="3" s="1"/>
  <c r="D146" i="3"/>
  <c r="T199" i="1"/>
  <c r="E146" i="3" s="1"/>
  <c r="R335" i="1"/>
  <c r="R443" i="1" s="1"/>
  <c r="C177" i="3"/>
  <c r="D104" i="3"/>
  <c r="T23" i="1"/>
  <c r="E104" i="3" s="1"/>
  <c r="D193" i="3"/>
  <c r="T407" i="1"/>
  <c r="E193" i="3" s="1"/>
  <c r="T358" i="1"/>
  <c r="E150" i="3" s="1"/>
  <c r="D150" i="3"/>
  <c r="D55" i="3"/>
  <c r="T184" i="1"/>
  <c r="E55" i="3" s="1"/>
  <c r="T375" i="1"/>
  <c r="E218" i="3" s="1"/>
  <c r="D218" i="3"/>
  <c r="D72" i="3"/>
  <c r="T158" i="1"/>
  <c r="E72" i="3" s="1"/>
  <c r="D123" i="3"/>
  <c r="T409" i="1"/>
  <c r="E123" i="3" s="1"/>
  <c r="T202" i="1"/>
  <c r="E196" i="3" s="1"/>
  <c r="D196" i="3"/>
  <c r="T320" i="1"/>
  <c r="E183" i="3" s="1"/>
  <c r="D183" i="3"/>
  <c r="D186" i="3"/>
  <c r="T419" i="1"/>
  <c r="E186" i="3" s="1"/>
  <c r="D160" i="3"/>
  <c r="T304" i="1"/>
  <c r="E160" i="3" s="1"/>
  <c r="D192" i="3"/>
  <c r="T404" i="1"/>
  <c r="E192" i="3" s="1"/>
  <c r="T377" i="1"/>
  <c r="E136" i="3" s="1"/>
  <c r="D136" i="3"/>
  <c r="T42" i="1"/>
  <c r="E24" i="3" s="1"/>
  <c r="D24" i="3"/>
  <c r="D214" i="3"/>
  <c r="T352" i="1"/>
  <c r="E214" i="3" s="1"/>
  <c r="T204" i="1"/>
  <c r="E153" i="3" s="1"/>
  <c r="D153" i="3"/>
  <c r="D88" i="3"/>
  <c r="T104" i="1"/>
  <c r="E88" i="3" s="1"/>
  <c r="T283" i="1"/>
  <c r="E206" i="3" s="1"/>
  <c r="D206" i="3"/>
  <c r="D199" i="3"/>
  <c r="T322" i="1"/>
  <c r="E199" i="3" s="1"/>
  <c r="T278" i="1"/>
  <c r="E180" i="3" s="1"/>
  <c r="D180" i="3"/>
  <c r="D249" i="3"/>
  <c r="T274" i="1"/>
  <c r="E249" i="3" s="1"/>
  <c r="D222" i="3"/>
  <c r="T279" i="1"/>
  <c r="E222" i="3" s="1"/>
  <c r="D185" i="3"/>
  <c r="T203" i="1"/>
  <c r="E185" i="3" s="1"/>
  <c r="T17" i="1"/>
  <c r="E38" i="3" s="1"/>
  <c r="D38" i="3"/>
  <c r="D43" i="3"/>
  <c r="T86" i="1"/>
  <c r="E43" i="3" s="1"/>
  <c r="T381" i="1"/>
  <c r="E141" i="3" s="1"/>
  <c r="D141" i="3"/>
  <c r="T151" i="1"/>
  <c r="E70" i="3" s="1"/>
  <c r="D70" i="3"/>
  <c r="S159" i="1"/>
  <c r="E447" i="1"/>
  <c r="D9" i="4" s="1"/>
  <c r="D10" i="4" s="1"/>
  <c r="D16" i="3"/>
  <c r="T137" i="1"/>
  <c r="E16" i="3" s="1"/>
  <c r="T58" i="1"/>
  <c r="E90" i="3" s="1"/>
  <c r="D90" i="3"/>
  <c r="T45" i="1"/>
  <c r="E84" i="3" s="1"/>
  <c r="D84" i="3"/>
  <c r="T181" i="1"/>
  <c r="E71" i="3" s="1"/>
  <c r="D71" i="3"/>
  <c r="D31" i="3"/>
  <c r="T26" i="1"/>
  <c r="E31" i="3" s="1"/>
  <c r="D179" i="3"/>
  <c r="T206" i="1"/>
  <c r="E179" i="3" s="1"/>
  <c r="T299" i="1"/>
  <c r="E164" i="3" s="1"/>
  <c r="D164" i="3"/>
  <c r="C242" i="3"/>
  <c r="R364" i="1"/>
  <c r="R444" i="1" s="1"/>
  <c r="D126" i="3"/>
  <c r="T400" i="1"/>
  <c r="E126" i="3" s="1"/>
  <c r="S421" i="1"/>
  <c r="D200" i="3"/>
  <c r="T209" i="1"/>
  <c r="E200" i="3" s="1"/>
  <c r="R216" i="1"/>
  <c r="R438" i="1" s="1"/>
  <c r="C147" i="3"/>
  <c r="D250" i="3"/>
  <c r="T351" i="1"/>
  <c r="E250" i="3" s="1"/>
  <c r="T405" i="1"/>
  <c r="E258" i="3" s="1"/>
  <c r="D258" i="3"/>
  <c r="T389" i="1"/>
  <c r="E139" i="3" s="1"/>
  <c r="D139" i="3"/>
  <c r="D166" i="3"/>
  <c r="T403" i="1"/>
  <c r="E166" i="3" s="1"/>
  <c r="D35" i="3"/>
  <c r="T46" i="1"/>
  <c r="E35" i="3" s="1"/>
  <c r="T44" i="1"/>
  <c r="E101" i="3" s="1"/>
  <c r="D101" i="3"/>
  <c r="D50" i="3"/>
  <c r="T83" i="1"/>
  <c r="E50" i="3" s="1"/>
  <c r="S187" i="1"/>
  <c r="D255" i="3"/>
  <c r="T361" i="1"/>
  <c r="E255" i="3" s="1"/>
  <c r="T348" i="1"/>
  <c r="E173" i="3" s="1"/>
  <c r="D173" i="3"/>
  <c r="T134" i="1"/>
  <c r="E69" i="3" s="1"/>
  <c r="D69" i="3"/>
  <c r="T48" i="1"/>
  <c r="E85" i="3" s="1"/>
  <c r="D85" i="3"/>
  <c r="D29" i="3"/>
  <c r="T73" i="1"/>
  <c r="E29" i="3" s="1"/>
  <c r="C447" i="1"/>
  <c r="C12" i="2"/>
  <c r="C19" i="2" s="1"/>
  <c r="D103" i="3"/>
  <c r="T120" i="1"/>
  <c r="E103" i="3" s="1"/>
  <c r="D14" i="3"/>
  <c r="T19" i="1"/>
  <c r="E14" i="3" s="1"/>
  <c r="D201" i="3"/>
  <c r="T376" i="1"/>
  <c r="E201" i="3" s="1"/>
  <c r="D63" i="3"/>
  <c r="T71" i="1"/>
  <c r="E63" i="3" s="1"/>
  <c r="H447" i="1"/>
  <c r="G9" i="4" s="1"/>
  <c r="D207" i="3"/>
  <c r="T213" i="1"/>
  <c r="E207" i="3" s="1"/>
  <c r="D243" i="3"/>
  <c r="T332" i="1"/>
  <c r="E243" i="3" s="1"/>
  <c r="T231" i="1"/>
  <c r="E220" i="3" s="1"/>
  <c r="D220" i="3"/>
  <c r="S141" i="1"/>
  <c r="T118" i="1"/>
  <c r="E92" i="3" s="1"/>
  <c r="D92" i="3"/>
  <c r="D33" i="3"/>
  <c r="T125" i="1"/>
  <c r="E33" i="3" s="1"/>
  <c r="T284" i="1"/>
  <c r="E231" i="3" s="1"/>
  <c r="D231" i="3"/>
  <c r="D133" i="3"/>
  <c r="T208" i="1"/>
  <c r="E133" i="3" s="1"/>
  <c r="T24" i="1"/>
  <c r="E48" i="3" s="1"/>
  <c r="D48" i="3"/>
  <c r="T55" i="1"/>
  <c r="E25" i="3" s="1"/>
  <c r="D25" i="3"/>
  <c r="T276" i="1"/>
  <c r="E122" i="3" s="1"/>
  <c r="D122" i="3"/>
  <c r="D140" i="3"/>
  <c r="T402" i="1"/>
  <c r="E140" i="3" s="1"/>
  <c r="D184" i="3"/>
  <c r="T298" i="1"/>
  <c r="E184" i="3" s="1"/>
  <c r="T357" i="1"/>
  <c r="E202" i="3" s="1"/>
  <c r="D202" i="3"/>
  <c r="T107" i="1"/>
  <c r="E89" i="3" s="1"/>
  <c r="D89" i="3"/>
  <c r="T180" i="1"/>
  <c r="E36" i="3" s="1"/>
  <c r="D36" i="3"/>
  <c r="T413" i="1"/>
  <c r="E232" i="3" s="1"/>
  <c r="D232" i="3"/>
  <c r="T256" i="1"/>
  <c r="E204" i="3" s="1"/>
  <c r="D204" i="3"/>
  <c r="D52" i="3"/>
  <c r="T152" i="1"/>
  <c r="E52" i="3" s="1"/>
  <c r="T323" i="1"/>
  <c r="E176" i="3" s="1"/>
  <c r="D176" i="3"/>
  <c r="T297" i="1"/>
  <c r="E120" i="3" s="1"/>
  <c r="D120" i="3"/>
  <c r="T374" i="1"/>
  <c r="E233" i="3" s="1"/>
  <c r="S390" i="1"/>
  <c r="D233" i="3"/>
  <c r="T249" i="1"/>
  <c r="E223" i="3" s="1"/>
  <c r="S259" i="1"/>
  <c r="D223" i="3"/>
  <c r="D163" i="3"/>
  <c r="T300" i="1"/>
  <c r="E163" i="3" s="1"/>
  <c r="T306" i="1"/>
  <c r="E253" i="3" s="1"/>
  <c r="D253" i="3"/>
  <c r="D181" i="3"/>
  <c r="T380" i="1"/>
  <c r="E181" i="3" s="1"/>
  <c r="D87" i="3"/>
  <c r="T157" i="1"/>
  <c r="E87" i="3" s="1"/>
  <c r="D254" i="3"/>
  <c r="T273" i="1"/>
  <c r="E254" i="3" s="1"/>
  <c r="T81" i="1"/>
  <c r="E37" i="3" s="1"/>
  <c r="D37" i="3"/>
  <c r="D102" i="3"/>
  <c r="T185" i="1"/>
  <c r="E102" i="3" s="1"/>
  <c r="T79" i="1"/>
  <c r="E49" i="3" s="1"/>
  <c r="D49" i="3"/>
  <c r="F447" i="1"/>
  <c r="E9" i="4" s="1"/>
  <c r="T205" i="1"/>
  <c r="E260" i="3" s="1"/>
  <c r="D260" i="3"/>
  <c r="T410" i="1"/>
  <c r="E127" i="3" s="1"/>
  <c r="D127" i="3"/>
  <c r="T252" i="1"/>
  <c r="E213" i="3" s="1"/>
  <c r="D213" i="3"/>
  <c r="D252" i="3"/>
  <c r="T212" i="1"/>
  <c r="E252" i="3" s="1"/>
  <c r="D131" i="3"/>
  <c r="T420" i="1"/>
  <c r="E131" i="3" s="1"/>
  <c r="D256" i="3"/>
  <c r="T305" i="1"/>
  <c r="E256" i="3" s="1"/>
  <c r="T198" i="1"/>
  <c r="E198" i="3" s="1"/>
  <c r="D198" i="3"/>
  <c r="D7" i="3"/>
  <c r="T72" i="1"/>
  <c r="E7" i="3" s="1"/>
  <c r="C31" i="2"/>
  <c r="T186" i="1"/>
  <c r="E54" i="3" s="1"/>
  <c r="D54" i="3"/>
  <c r="T106" i="1"/>
  <c r="E27" i="3" s="1"/>
  <c r="D27" i="3"/>
  <c r="D143" i="3"/>
  <c r="T250" i="1"/>
  <c r="E143" i="3" s="1"/>
  <c r="D169" i="3"/>
  <c r="T258" i="1"/>
  <c r="E169" i="3" s="1"/>
  <c r="D162" i="3"/>
  <c r="T282" i="1"/>
  <c r="E162" i="3" s="1"/>
  <c r="T201" i="1"/>
  <c r="E240" i="3" s="1"/>
  <c r="D240" i="3"/>
  <c r="D46" i="3"/>
  <c r="T82" i="1"/>
  <c r="E46" i="3" s="1"/>
  <c r="T102" i="1"/>
  <c r="E26" i="3" s="1"/>
  <c r="D26" i="3"/>
  <c r="D97" i="3"/>
  <c r="T25" i="1"/>
  <c r="E97" i="3" s="1"/>
  <c r="T14" i="1"/>
  <c r="E94" i="3" s="1"/>
  <c r="D94" i="3"/>
  <c r="D194" i="3"/>
  <c r="T200" i="1"/>
  <c r="E194" i="3" s="1"/>
  <c r="T183" i="1"/>
  <c r="E45" i="3" s="1"/>
  <c r="D45" i="3"/>
  <c r="R286" i="1"/>
  <c r="R441" i="1" s="1"/>
  <c r="C246" i="3"/>
  <c r="D251" i="3"/>
  <c r="T281" i="1"/>
  <c r="E251" i="3" s="1"/>
  <c r="T57" i="1"/>
  <c r="E105" i="3" s="1"/>
  <c r="D105" i="3"/>
  <c r="D188" i="3"/>
  <c r="T387" i="1"/>
  <c r="E188" i="3" s="1"/>
  <c r="D228" i="3"/>
  <c r="T255" i="1"/>
  <c r="E228" i="3" s="1"/>
  <c r="T123" i="1"/>
  <c r="E96" i="3" s="1"/>
  <c r="D96" i="3"/>
  <c r="T70" i="1"/>
  <c r="E51" i="3" s="1"/>
  <c r="D51" i="3"/>
  <c r="D13" i="3"/>
  <c r="T76" i="1"/>
  <c r="E13" i="3" s="1"/>
  <c r="D219" i="3"/>
  <c r="T319" i="1"/>
  <c r="E219" i="3" s="1"/>
  <c r="D236" i="3"/>
  <c r="T408" i="1"/>
  <c r="E236" i="3" s="1"/>
  <c r="T78" i="1"/>
  <c r="E15" i="3" s="1"/>
  <c r="D15" i="3"/>
  <c r="R27" i="1"/>
  <c r="R431" i="1" s="1"/>
  <c r="C11" i="3"/>
  <c r="C261" i="3" s="1"/>
  <c r="D100" i="3"/>
  <c r="T38" i="1"/>
  <c r="E100" i="3" s="1"/>
  <c r="T40" i="1"/>
  <c r="E17" i="3" s="1"/>
  <c r="D17" i="3"/>
  <c r="D78" i="3"/>
  <c r="T18" i="1"/>
  <c r="E78" i="3" s="1"/>
  <c r="T230" i="1"/>
  <c r="E129" i="3" s="1"/>
  <c r="D129" i="3"/>
  <c r="N447" i="1"/>
  <c r="M9" i="4" s="1"/>
  <c r="T345" i="1"/>
  <c r="E242" i="3" s="1"/>
  <c r="S364" i="1"/>
  <c r="D242" i="3"/>
  <c r="C80" i="3"/>
  <c r="R187" i="1"/>
  <c r="R437" i="1" s="1"/>
  <c r="T101" i="1"/>
  <c r="E110" i="3" s="1"/>
  <c r="D110" i="3"/>
  <c r="T232" i="1"/>
  <c r="E244" i="3" s="1"/>
  <c r="D244" i="3"/>
  <c r="D42" i="3"/>
  <c r="T77" i="1"/>
  <c r="E42" i="3" s="1"/>
  <c r="D161" i="3"/>
  <c r="T412" i="1"/>
  <c r="E161" i="3" s="1"/>
  <c r="D144" i="3"/>
  <c r="T401" i="1"/>
  <c r="E144" i="3" s="1"/>
  <c r="D30" i="3"/>
  <c r="T122" i="1"/>
  <c r="E30" i="3" s="1"/>
  <c r="T388" i="1"/>
  <c r="E142" i="3" s="1"/>
  <c r="D142" i="3"/>
  <c r="D168" i="3"/>
  <c r="T356" i="1"/>
  <c r="E168" i="3" s="1"/>
  <c r="T254" i="1"/>
  <c r="E217" i="3" s="1"/>
  <c r="D217" i="3"/>
  <c r="D21" i="3"/>
  <c r="T135" i="1"/>
  <c r="E21" i="3" s="1"/>
  <c r="T384" i="1"/>
  <c r="E148" i="3" s="1"/>
  <c r="D148" i="3"/>
  <c r="S444" i="1" l="1"/>
  <c r="T364" i="1"/>
  <c r="R447" i="1"/>
  <c r="C262" i="3" s="1"/>
  <c r="T390" i="1"/>
  <c r="S445" i="1"/>
  <c r="S446" i="1"/>
  <c r="T421" i="1"/>
  <c r="T159" i="1"/>
  <c r="S436" i="1"/>
  <c r="T108" i="1"/>
  <c r="S434" i="1"/>
  <c r="S431" i="1"/>
  <c r="T27" i="1"/>
  <c r="S440" i="1"/>
  <c r="T259" i="1"/>
  <c r="S435" i="1"/>
  <c r="T141" i="1"/>
  <c r="C33" i="2"/>
  <c r="D6" i="4" s="1"/>
  <c r="T187" i="1"/>
  <c r="S437" i="1"/>
  <c r="T87" i="1"/>
  <c r="S433" i="1"/>
  <c r="S443" i="1"/>
  <c r="T335" i="1"/>
  <c r="S438" i="1"/>
  <c r="T216" i="1"/>
  <c r="T59" i="1"/>
  <c r="S432" i="1"/>
  <c r="T286" i="1"/>
  <c r="S441" i="1"/>
  <c r="E10" i="4"/>
  <c r="D261" i="3"/>
  <c r="E261" i="3" s="1"/>
  <c r="S442" i="1"/>
  <c r="T308" i="1"/>
  <c r="T239" i="1"/>
  <c r="S439" i="1"/>
  <c r="F10" i="4" l="1"/>
  <c r="T434" i="1"/>
  <c r="D15" i="2"/>
  <c r="E15" i="2" s="1"/>
  <c r="E6" i="4"/>
  <c r="F6" i="4" s="1"/>
  <c r="G6" i="4" s="1"/>
  <c r="H6" i="4" s="1"/>
  <c r="I6" i="4" s="1"/>
  <c r="J6" i="4" s="1"/>
  <c r="K6" i="4" s="1"/>
  <c r="L6" i="4" s="1"/>
  <c r="M6" i="4" s="1"/>
  <c r="N6" i="4" s="1"/>
  <c r="O6" i="4" s="1"/>
  <c r="D7" i="4"/>
  <c r="D24" i="2"/>
  <c r="E24" i="2" s="1"/>
  <c r="T440" i="1"/>
  <c r="T446" i="1"/>
  <c r="D30" i="2"/>
  <c r="E30" i="2" s="1"/>
  <c r="D23" i="2"/>
  <c r="E23" i="2" s="1"/>
  <c r="T439" i="1"/>
  <c r="T432" i="1"/>
  <c r="D13" i="2"/>
  <c r="E13" i="2" s="1"/>
  <c r="T437" i="1"/>
  <c r="D18" i="2"/>
  <c r="E18" i="2" s="1"/>
  <c r="T435" i="1"/>
  <c r="D16" i="2"/>
  <c r="E16" i="2" s="1"/>
  <c r="T431" i="1"/>
  <c r="S447" i="1"/>
  <c r="D12" i="2"/>
  <c r="T443" i="1"/>
  <c r="D27" i="2"/>
  <c r="E27" i="2" s="1"/>
  <c r="D26" i="2"/>
  <c r="E26" i="2" s="1"/>
  <c r="T442" i="1"/>
  <c r="T441" i="1"/>
  <c r="D25" i="2"/>
  <c r="E25" i="2" s="1"/>
  <c r="T433" i="1"/>
  <c r="D14" i="2"/>
  <c r="E14" i="2" s="1"/>
  <c r="T438" i="1"/>
  <c r="D22" i="2"/>
  <c r="T436" i="1"/>
  <c r="D17" i="2"/>
  <c r="E17" i="2" s="1"/>
  <c r="T445" i="1"/>
  <c r="D29" i="2"/>
  <c r="E29" i="2" s="1"/>
  <c r="T444" i="1"/>
  <c r="D28" i="2"/>
  <c r="E28" i="2" s="1"/>
  <c r="D262" i="3" l="1"/>
  <c r="T447" i="1"/>
  <c r="E22" i="2"/>
  <c r="D31" i="2"/>
  <c r="E31" i="2" s="1"/>
  <c r="E7" i="4"/>
  <c r="D12" i="4"/>
  <c r="E12" i="2"/>
  <c r="D19" i="2"/>
  <c r="G10" i="4"/>
  <c r="E19" i="2" l="1"/>
  <c r="D33" i="2"/>
  <c r="E33" i="2" s="1"/>
  <c r="H10" i="4"/>
  <c r="I10" i="4" s="1"/>
  <c r="J10" i="4" s="1"/>
  <c r="K10" i="4" s="1"/>
  <c r="L10" i="4" s="1"/>
  <c r="M10" i="4" s="1"/>
  <c r="N10" i="4" s="1"/>
  <c r="O10" i="4" s="1"/>
  <c r="F7" i="4"/>
  <c r="E12" i="4"/>
  <c r="G7" i="4" l="1"/>
  <c r="F12" i="4"/>
  <c r="H7" i="4" l="1"/>
  <c r="I7" i="4" s="1"/>
  <c r="J7" i="4" s="1"/>
  <c r="K7" i="4" s="1"/>
  <c r="L7" i="4" s="1"/>
  <c r="M7" i="4" s="1"/>
  <c r="N7" i="4" s="1"/>
  <c r="O7" i="4" s="1"/>
  <c r="G12" i="4"/>
</calcChain>
</file>

<file path=xl/sharedStrings.xml><?xml version="1.0" encoding="utf-8"?>
<sst xmlns="http://schemas.openxmlformats.org/spreadsheetml/2006/main" count="1362" uniqueCount="607">
  <si>
    <t>DDBF02</t>
  </si>
  <si>
    <t>11ALFR</t>
  </si>
  <si>
    <t>11BLAC</t>
  </si>
  <si>
    <t>11CRIC</t>
  </si>
  <si>
    <t>11IRON</t>
  </si>
  <si>
    <t>11MORT</t>
  </si>
  <si>
    <t>11PENT</t>
  </si>
  <si>
    <t>11PINX</t>
  </si>
  <si>
    <t>11RIDD</t>
  </si>
  <si>
    <t>11SHRL</t>
  </si>
  <si>
    <t>11SMRC</t>
  </si>
  <si>
    <t>11SNRM</t>
  </si>
  <si>
    <t>11STBR</t>
  </si>
  <si>
    <t>11SWAN</t>
  </si>
  <si>
    <t>11SWGF</t>
  </si>
  <si>
    <t>11TIBS</t>
  </si>
  <si>
    <t>12ASHF</t>
  </si>
  <si>
    <t>12BAKE</t>
  </si>
  <si>
    <t>12BAMF</t>
  </si>
  <si>
    <t>12BASL</t>
  </si>
  <si>
    <t>12BDWL</t>
  </si>
  <si>
    <t>12BEEL</t>
  </si>
  <si>
    <t>12BIRC</t>
  </si>
  <si>
    <t>12CAST</t>
  </si>
  <si>
    <t>12CURB</t>
  </si>
  <si>
    <t>12EDAL</t>
  </si>
  <si>
    <t>12EDEN</t>
  </si>
  <si>
    <t>12EYAM</t>
  </si>
  <si>
    <t>12GRIN</t>
  </si>
  <si>
    <t>12HATH</t>
  </si>
  <si>
    <t>12HOPE</t>
  </si>
  <si>
    <t>12LONG</t>
  </si>
  <si>
    <t>12ROWS</t>
  </si>
  <si>
    <t>12SHEL</t>
  </si>
  <si>
    <t>12STNP</t>
  </si>
  <si>
    <t>12STNY</t>
  </si>
  <si>
    <t>12TIDE</t>
  </si>
  <si>
    <t>12YOUL</t>
  </si>
  <si>
    <t>13AULT</t>
  </si>
  <si>
    <t>13BARL</t>
  </si>
  <si>
    <t>13BOLS</t>
  </si>
  <si>
    <t>13BRIM</t>
  </si>
  <si>
    <t>13CALO</t>
  </si>
  <si>
    <t>13CLOW</t>
  </si>
  <si>
    <t>13ECKI</t>
  </si>
  <si>
    <t>13ELMT</t>
  </si>
  <si>
    <t>13KLLM</t>
  </si>
  <si>
    <t>13PLEA</t>
  </si>
  <si>
    <t>13RENI</t>
  </si>
  <si>
    <t>13SCAR</t>
  </si>
  <si>
    <t>13SHRB</t>
  </si>
  <si>
    <t>13STAV</t>
  </si>
  <si>
    <t>13SUTD</t>
  </si>
  <si>
    <t>13UPPE</t>
  </si>
  <si>
    <t>13WHAL</t>
  </si>
  <si>
    <t>13WHIT</t>
  </si>
  <si>
    <t>14BIGG</t>
  </si>
  <si>
    <t>14BXTM</t>
  </si>
  <si>
    <t>14CHAP</t>
  </si>
  <si>
    <t>14CHLM</t>
  </si>
  <si>
    <t>14DVHL</t>
  </si>
  <si>
    <t>14EARL</t>
  </si>
  <si>
    <t>14FAIR</t>
  </si>
  <si>
    <t>14HRTG</t>
  </si>
  <si>
    <t>14MONY</t>
  </si>
  <si>
    <t>14PEAK</t>
  </si>
  <si>
    <t>14TADD</t>
  </si>
  <si>
    <t>15ASHO</t>
  </si>
  <si>
    <t>15BPMK</t>
  </si>
  <si>
    <t>15BPTH</t>
  </si>
  <si>
    <t>15BRAC</t>
  </si>
  <si>
    <t>15CHAU</t>
  </si>
  <si>
    <t>15CHHT</t>
  </si>
  <si>
    <t>15CHMA</t>
  </si>
  <si>
    <t>15DRON</t>
  </si>
  <si>
    <t>15GREA</t>
  </si>
  <si>
    <t>15HAND</t>
  </si>
  <si>
    <t>15HASL</t>
  </si>
  <si>
    <t>15HEAT</t>
  </si>
  <si>
    <t>15LOUN</t>
  </si>
  <si>
    <t>15NEWB</t>
  </si>
  <si>
    <t>15NEWW</t>
  </si>
  <si>
    <t>15NWNG</t>
  </si>
  <si>
    <t>15OLDB</t>
  </si>
  <si>
    <t>15TEMP</t>
  </si>
  <si>
    <t>15WESS</t>
  </si>
  <si>
    <t>15WHTT</t>
  </si>
  <si>
    <t>15WLTJ</t>
  </si>
  <si>
    <t>15WNGW</t>
  </si>
  <si>
    <t>16BUXW</t>
  </si>
  <si>
    <t>16CHAR</t>
  </si>
  <si>
    <t>16DINT</t>
  </si>
  <si>
    <t>16GLOS</t>
  </si>
  <si>
    <t>16HADF</t>
  </si>
  <si>
    <t>16HAYF</t>
  </si>
  <si>
    <t>16NEWM</t>
  </si>
  <si>
    <t>16WHTF</t>
  </si>
  <si>
    <t>17BONS</t>
  </si>
  <si>
    <t>17BRAD</t>
  </si>
  <si>
    <t>17BRAS</t>
  </si>
  <si>
    <t>17CARS</t>
  </si>
  <si>
    <t>17CROM</t>
  </si>
  <si>
    <t>17DETH</t>
  </si>
  <si>
    <t>17DRLH</t>
  </si>
  <si>
    <t>17ELTO</t>
  </si>
  <si>
    <t>17IDRI</t>
  </si>
  <si>
    <t>17KIRK</t>
  </si>
  <si>
    <t>17MIDD</t>
  </si>
  <si>
    <t>17MTBK</t>
  </si>
  <si>
    <t>17MTGL</t>
  </si>
  <si>
    <t>17MTHT</t>
  </si>
  <si>
    <t>17SOUT</t>
  </si>
  <si>
    <t>17TANS</t>
  </si>
  <si>
    <t>17WINS</t>
  </si>
  <si>
    <t>17WIRK</t>
  </si>
  <si>
    <t>21ALSO</t>
  </si>
  <si>
    <t>21ASHB</t>
  </si>
  <si>
    <t>21ATLO</t>
  </si>
  <si>
    <t>21BRAI</t>
  </si>
  <si>
    <t>21BRDA</t>
  </si>
  <si>
    <t>21CLIF</t>
  </si>
  <si>
    <t>21EDLA</t>
  </si>
  <si>
    <t>21FENN</t>
  </si>
  <si>
    <t>21HOGN</t>
  </si>
  <si>
    <t>21HULL</t>
  </si>
  <si>
    <t>21KNIV</t>
  </si>
  <si>
    <t>21NORB</t>
  </si>
  <si>
    <t>21OSMA</t>
  </si>
  <si>
    <t>21PARW</t>
  </si>
  <si>
    <t>21SHRY</t>
  </si>
  <si>
    <t>21SNEL</t>
  </si>
  <si>
    <t>21THOR</t>
  </si>
  <si>
    <t>21TISS</t>
  </si>
  <si>
    <t>21YEAV</t>
  </si>
  <si>
    <t>22BRDS</t>
  </si>
  <si>
    <t>22CHMY</t>
  </si>
  <si>
    <t>22CHPH</t>
  </si>
  <si>
    <t>22DYAM</t>
  </si>
  <si>
    <t>22DYAN</t>
  </si>
  <si>
    <t>22DYBN</t>
  </si>
  <si>
    <t>22DYJN</t>
  </si>
  <si>
    <t>22DYLK</t>
  </si>
  <si>
    <t>22DYMK</t>
  </si>
  <si>
    <t>22DYPL</t>
  </si>
  <si>
    <t>22MCKF</t>
  </si>
  <si>
    <t>22OAKW</t>
  </si>
  <si>
    <t>22SPON</t>
  </si>
  <si>
    <t>23BLAG</t>
  </si>
  <si>
    <t>23DYBT</t>
  </si>
  <si>
    <t>23DYPT</t>
  </si>
  <si>
    <t>23LTOV</t>
  </si>
  <si>
    <t>23MKAS</t>
  </si>
  <si>
    <t>23MKJN</t>
  </si>
  <si>
    <t>23NORM</t>
  </si>
  <si>
    <t>23SFMR</t>
  </si>
  <si>
    <t>23SFST</t>
  </si>
  <si>
    <t>23WALB</t>
  </si>
  <si>
    <t>24ALEM</t>
  </si>
  <si>
    <t>24ALNC</t>
  </si>
  <si>
    <t>24AMBE</t>
  </si>
  <si>
    <t>24BPCC</t>
  </si>
  <si>
    <t>24BPPT</t>
  </si>
  <si>
    <t>24DRLA</t>
  </si>
  <si>
    <t>24DUFF</t>
  </si>
  <si>
    <t>24HAZE</t>
  </si>
  <si>
    <t>24HEAG</t>
  </si>
  <si>
    <t>24HOLB</t>
  </si>
  <si>
    <t>24KRKL</t>
  </si>
  <si>
    <t>24LTEA</t>
  </si>
  <si>
    <t>24MCKA</t>
  </si>
  <si>
    <t>24MLFH</t>
  </si>
  <si>
    <t>24MUGG</t>
  </si>
  <si>
    <t>24QUAR</t>
  </si>
  <si>
    <t>24TURN</t>
  </si>
  <si>
    <t>25ALDE</t>
  </si>
  <si>
    <t>25CODN</t>
  </si>
  <si>
    <t>25DENB</t>
  </si>
  <si>
    <t>25HEAN</t>
  </si>
  <si>
    <t>25HRCL</t>
  </si>
  <si>
    <t>25HRWH</t>
  </si>
  <si>
    <t>25LANG</t>
  </si>
  <si>
    <t>25LOSC</t>
  </si>
  <si>
    <t>25MARL</t>
  </si>
  <si>
    <t>25MORL</t>
  </si>
  <si>
    <t>25RIPL</t>
  </si>
  <si>
    <t>25SMAL</t>
  </si>
  <si>
    <t>26BRML</t>
  </si>
  <si>
    <t>26COTM</t>
  </si>
  <si>
    <t>26ILHT</t>
  </si>
  <si>
    <t>26ILJE</t>
  </si>
  <si>
    <t>26ILMY</t>
  </si>
  <si>
    <t>26KRKH</t>
  </si>
  <si>
    <t>26LEJN</t>
  </si>
  <si>
    <t>26LELA</t>
  </si>
  <si>
    <t>26MAPP</t>
  </si>
  <si>
    <t>26OCKB</t>
  </si>
  <si>
    <t>26RISL</t>
  </si>
  <si>
    <t>26SAND</t>
  </si>
  <si>
    <t>26SAWL</t>
  </si>
  <si>
    <t>26STBD</t>
  </si>
  <si>
    <t>26STLY</t>
  </si>
  <si>
    <t>26WHLM</t>
  </si>
  <si>
    <t>26WILN</t>
  </si>
  <si>
    <t>27ALKM</t>
  </si>
  <si>
    <t>27BOYL</t>
  </si>
  <si>
    <t>27CHUR</t>
  </si>
  <si>
    <t>27CUBL</t>
  </si>
  <si>
    <t>27DALB</t>
  </si>
  <si>
    <t>27DVRG</t>
  </si>
  <si>
    <t>27EGGI</t>
  </si>
  <si>
    <t>27ETWA</t>
  </si>
  <si>
    <t>27HATT</t>
  </si>
  <si>
    <t>27LFRD</t>
  </si>
  <si>
    <t>27LLAN</t>
  </si>
  <si>
    <t>27MRDV</t>
  </si>
  <si>
    <t>27MRMT</t>
  </si>
  <si>
    <t>27RADB</t>
  </si>
  <si>
    <t>27SCRO</t>
  </si>
  <si>
    <t>27SMRS</t>
  </si>
  <si>
    <t>27SUDB</t>
  </si>
  <si>
    <t>27SUTH</t>
  </si>
  <si>
    <t>27TRUS</t>
  </si>
  <si>
    <t>28ALLE</t>
  </si>
  <si>
    <t>28ALVA</t>
  </si>
  <si>
    <t>28ASTO</t>
  </si>
  <si>
    <t>28BARR</t>
  </si>
  <si>
    <t>28BOUL</t>
  </si>
  <si>
    <t>28CHLP</t>
  </si>
  <si>
    <t>28DERB</t>
  </si>
  <si>
    <t>28ELVA</t>
  </si>
  <si>
    <t>28MELB</t>
  </si>
  <si>
    <t>28SHAR</t>
  </si>
  <si>
    <t>28SMIS</t>
  </si>
  <si>
    <t>28STNB</t>
  </si>
  <si>
    <t>28SWAR</t>
  </si>
  <si>
    <t>28TICK</t>
  </si>
  <si>
    <t>28TWYF</t>
  </si>
  <si>
    <t>28WTMY</t>
  </si>
  <si>
    <t>29BRET</t>
  </si>
  <si>
    <t>29COTO</t>
  </si>
  <si>
    <t>29CROX</t>
  </si>
  <si>
    <t>29FIND</t>
  </si>
  <si>
    <t>29FORE</t>
  </si>
  <si>
    <t>29GRES</t>
  </si>
  <si>
    <t>29HRTH</t>
  </si>
  <si>
    <t>29LINT</t>
  </si>
  <si>
    <t>29LULL</t>
  </si>
  <si>
    <t>29NETH</t>
  </si>
  <si>
    <t>29NEWH</t>
  </si>
  <si>
    <t>29NEWT</t>
  </si>
  <si>
    <t>29OSMT</t>
  </si>
  <si>
    <t>29REPT</t>
  </si>
  <si>
    <t>29ROSL</t>
  </si>
  <si>
    <t>29SPHI</t>
  </si>
  <si>
    <t>29SPPT</t>
  </si>
  <si>
    <t>29SWAD</t>
  </si>
  <si>
    <t>29WHLL</t>
  </si>
  <si>
    <t>29WILL</t>
  </si>
  <si>
    <t>29WLTT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</si>
  <si>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</si>
  <si>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</si>
  <si>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</si>
  <si>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</si>
  <si>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</si>
  <si>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</si>
  <si>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</si>
  <si>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</si>
  <si>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</si>
  <si>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</si>
  <si>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</si>
  <si>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</si>
  <si>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</si>
  <si>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Requested</t>
  </si>
  <si>
    <t>Paid</t>
  </si>
  <si>
    <t>CHESTERFIELD ARCHDEACONRY</t>
  </si>
  <si>
    <t>£</t>
  </si>
  <si>
    <t>Bakewell/Eyam Deanery (2)</t>
  </si>
  <si>
    <t>Alfreton Deanery (1)</t>
  </si>
  <si>
    <t>2015 YEAR TO DATE</t>
  </si>
  <si>
    <t>Bolsover/Staveley Deanery (3)</t>
  </si>
  <si>
    <t>2015 AMOUNTS RECEIVED</t>
  </si>
  <si>
    <t>COMMON FUND</t>
  </si>
  <si>
    <t>REQUESTED</t>
  </si>
  <si>
    <t>Buxton Deanery (4)</t>
  </si>
  <si>
    <t>Chesterfield Deanery (5)</t>
  </si>
  <si>
    <t>Glossop Deanery (6)</t>
  </si>
  <si>
    <t>DERBY ARCHDEACONRY</t>
  </si>
  <si>
    <t>Wirksworth Deanery (7)</t>
  </si>
  <si>
    <t>See 17WIRK</t>
  </si>
  <si>
    <t>Ashbourne Deanery (8)</t>
  </si>
  <si>
    <t>Derby North Deanery (9)</t>
  </si>
  <si>
    <t>Derby South Deanery (10)</t>
  </si>
  <si>
    <t>COMPANY</t>
  </si>
  <si>
    <t>PERIOD</t>
  </si>
  <si>
    <t>YEAR</t>
  </si>
  <si>
    <t>Duffield Deanery (11)</t>
  </si>
  <si>
    <t>Heanor Deanery (12)</t>
  </si>
  <si>
    <t>Erewash Deanery (13)</t>
  </si>
  <si>
    <t>Longford Deanery (14)</t>
  </si>
  <si>
    <t>Melbourne Deanery (15)</t>
  </si>
  <si>
    <t>Repton Deanery (16)</t>
  </si>
  <si>
    <t>Deanery</t>
  </si>
  <si>
    <t>Alfreton</t>
  </si>
  <si>
    <t>Bakewell/Eyam</t>
  </si>
  <si>
    <t>Bolsover/Staveley</t>
  </si>
  <si>
    <t>Buxton</t>
  </si>
  <si>
    <t>Chesterfield</t>
  </si>
  <si>
    <t>Glossop</t>
  </si>
  <si>
    <t>Wirksworth</t>
  </si>
  <si>
    <t>Ashbourne</t>
  </si>
  <si>
    <t>Derby North</t>
  </si>
  <si>
    <t>Derby South</t>
  </si>
  <si>
    <t>Duffield</t>
  </si>
  <si>
    <t>Heanor</t>
  </si>
  <si>
    <t>Erewash</t>
  </si>
  <si>
    <t>Longford</t>
  </si>
  <si>
    <t>Melbourne</t>
  </si>
  <si>
    <t>Repton</t>
  </si>
  <si>
    <t>SUMMARY</t>
  </si>
  <si>
    <t>COMMON</t>
  </si>
  <si>
    <t>FUND</t>
  </si>
  <si>
    <t>2015 COMMON FUND RECEIPTS REPORT</t>
  </si>
  <si>
    <t>%</t>
  </si>
  <si>
    <t xml:space="preserve">Alfreton: St Martin                          </t>
  </si>
  <si>
    <t xml:space="preserve">Blackwell: St Werburgh                       </t>
  </si>
  <si>
    <t xml:space="preserve">Crich: St Mary                               </t>
  </si>
  <si>
    <t xml:space="preserve">Ironville: Christ Church                     </t>
  </si>
  <si>
    <t xml:space="preserve">Morton: Holy Cross                           </t>
  </si>
  <si>
    <t xml:space="preserve">Pentrich: St Matthew                         </t>
  </si>
  <si>
    <t xml:space="preserve">Pinxton: St Helen                            </t>
  </si>
  <si>
    <t xml:space="preserve">Riddings: St James                           </t>
  </si>
  <si>
    <t xml:space="preserve">Shirland: St Leonard                         </t>
  </si>
  <si>
    <t xml:space="preserve">Somercotes: St Thomas                        </t>
  </si>
  <si>
    <t xml:space="preserve">South Normanton: St Michael &amp; All Angels     </t>
  </si>
  <si>
    <t xml:space="preserve">Stonebroom: St Peter                         </t>
  </si>
  <si>
    <t xml:space="preserve">Swanwick: St Andrew                          </t>
  </si>
  <si>
    <t xml:space="preserve">South Wingfield: All Saints                  </t>
  </si>
  <si>
    <t xml:space="preserve">Tibshelf: St John the Baptist                </t>
  </si>
  <si>
    <t xml:space="preserve">Ashford-in-the-Water: Holy Trinity           </t>
  </si>
  <si>
    <t xml:space="preserve">Bakewell: All Saints                         </t>
  </si>
  <si>
    <t xml:space="preserve">Bamford &amp; Derwent: St John the Baptist       </t>
  </si>
  <si>
    <t xml:space="preserve">Baslow: St Anne                              </t>
  </si>
  <si>
    <t xml:space="preserve">Bradwell: St Barnabas                        </t>
  </si>
  <si>
    <t xml:space="preserve">Beeley: St Anne                              </t>
  </si>
  <si>
    <t xml:space="preserve">Birchover: St Michael                        </t>
  </si>
  <si>
    <t xml:space="preserve">Castleton: St Edmund                         </t>
  </si>
  <si>
    <t xml:space="preserve">Curbar: All Saints                           </t>
  </si>
  <si>
    <t xml:space="preserve">Edale: Holy &amp; Undivided Trinity              </t>
  </si>
  <si>
    <t xml:space="preserve">Edensor: St Peter                            </t>
  </si>
  <si>
    <t xml:space="preserve">Eyam: St Lawrence                            </t>
  </si>
  <si>
    <t xml:space="preserve">Grindleford: St Helen                        </t>
  </si>
  <si>
    <t xml:space="preserve">Hathersage: St Michael &amp; All Angels          </t>
  </si>
  <si>
    <t xml:space="preserve">Hope: St Peter                               </t>
  </si>
  <si>
    <t xml:space="preserve">Longstone: St Giles                          </t>
  </si>
  <si>
    <t xml:space="preserve">Rowsley: St Katherine                        </t>
  </si>
  <si>
    <t xml:space="preserve">Sheldon: St Michael &amp; All Angels             </t>
  </si>
  <si>
    <t xml:space="preserve">Stanton-in-Peak: Holy Trinity                </t>
  </si>
  <si>
    <t xml:space="preserve">Stoney Middleton: St Martin                  </t>
  </si>
  <si>
    <t xml:space="preserve">Tideswell: St John the Baptist               </t>
  </si>
  <si>
    <t xml:space="preserve">Youlgreave: All Saints                       </t>
  </si>
  <si>
    <t xml:space="preserve">Ault Hucknall: St John the Baptist           </t>
  </si>
  <si>
    <t xml:space="preserve">Barlborough: St James                        </t>
  </si>
  <si>
    <t xml:space="preserve">Bolsover: St Mary &amp; St Laurence              </t>
  </si>
  <si>
    <t xml:space="preserve">Brimington: St Michael &amp; All Angels          </t>
  </si>
  <si>
    <t xml:space="preserve">Calow: St Peter                              </t>
  </si>
  <si>
    <t xml:space="preserve">Clowne: St John the Baptist                  </t>
  </si>
  <si>
    <t xml:space="preserve">Eckington: St Peter &amp; St Paul                </t>
  </si>
  <si>
    <t xml:space="preserve">Elmton: St Peter                             </t>
  </si>
  <si>
    <t xml:space="preserve">Killamarsh: St Giles                         </t>
  </si>
  <si>
    <t xml:space="preserve">Pleasley: St Michael                         </t>
  </si>
  <si>
    <t xml:space="preserve">Renishaw: St Matthew                         </t>
  </si>
  <si>
    <t xml:space="preserve">Scarcliffe: St Leonard                       </t>
  </si>
  <si>
    <t xml:space="preserve">Shirebrook: Holy Trinity                     </t>
  </si>
  <si>
    <t xml:space="preserve">Staveley: St John the Baptist                </t>
  </si>
  <si>
    <t xml:space="preserve">Sutton: St Mary                              </t>
  </si>
  <si>
    <t xml:space="preserve">Whaley Thorns: St Luke                       </t>
  </si>
  <si>
    <t xml:space="preserve">Whitwell: St Lawrence                        </t>
  </si>
  <si>
    <t xml:space="preserve">Biggin: St Thomas                            </t>
  </si>
  <si>
    <t xml:space="preserve">Buxton, Burbage and King Sterndale Team      </t>
  </si>
  <si>
    <t xml:space="preserve">Chapel-en-le-Frith: St Thomas Becket         </t>
  </si>
  <si>
    <t xml:space="preserve">Chelmorton: St John the Baptist              </t>
  </si>
  <si>
    <t xml:space="preserve">Dove Holes: St Paul                          </t>
  </si>
  <si>
    <t xml:space="preserve">Earl Sterndale: St Michael &amp; All Angels      </t>
  </si>
  <si>
    <t xml:space="preserve">Fairfield: St Peter                          </t>
  </si>
  <si>
    <t xml:space="preserve">Hartington: St Giles                         </t>
  </si>
  <si>
    <t xml:space="preserve">Monyash: St Leonard                          </t>
  </si>
  <si>
    <t xml:space="preserve">Peak Forest: Charles, King and Martyr        </t>
  </si>
  <si>
    <t xml:space="preserve">Taddington: St Michael                       </t>
  </si>
  <si>
    <t xml:space="preserve">Ashover: All Saints                          </t>
  </si>
  <si>
    <t xml:space="preserve">Brampton: St Mark                            </t>
  </si>
  <si>
    <t xml:space="preserve">Brampton: St Thomas                          </t>
  </si>
  <si>
    <t xml:space="preserve">Brackenfield: Holy Trinity                   </t>
  </si>
  <si>
    <t xml:space="preserve">Chesterfield: St Augustine                   </t>
  </si>
  <si>
    <t xml:space="preserve">Chesterfield: Holy Trinity                   </t>
  </si>
  <si>
    <t xml:space="preserve">Chesterfield: St Mary &amp; All Saints           </t>
  </si>
  <si>
    <t xml:space="preserve">Dronfield with Holmesfield Team              </t>
  </si>
  <si>
    <t xml:space="preserve">Great Barlow: St Lawrence                    </t>
  </si>
  <si>
    <t xml:space="preserve">Handley: St Mark                             </t>
  </si>
  <si>
    <t xml:space="preserve">Hasland: St Paul                             </t>
  </si>
  <si>
    <t xml:space="preserve">Heath: All Saints                            </t>
  </si>
  <si>
    <t xml:space="preserve">Loundsley Green Church LEP                   </t>
  </si>
  <si>
    <t xml:space="preserve">Newbold: St John the Evangelist              </t>
  </si>
  <si>
    <t xml:space="preserve">New Whittington: St Barnabas                 </t>
  </si>
  <si>
    <t xml:space="preserve">North Wingfield Team Ministry                </t>
  </si>
  <si>
    <t xml:space="preserve">Old Brampton: St Peter &amp; St Paul             </t>
  </si>
  <si>
    <t xml:space="preserve">Temple Normanton: St James the Apostle       </t>
  </si>
  <si>
    <t xml:space="preserve">Wessington: Christ Church                    </t>
  </si>
  <si>
    <t xml:space="preserve">Whittington: St Bartholomew                  </t>
  </si>
  <si>
    <t xml:space="preserve">Walton: St John                              </t>
  </si>
  <si>
    <t xml:space="preserve">Wingerworth: All Saints                      </t>
  </si>
  <si>
    <t xml:space="preserve">Buxworth: St James                           </t>
  </si>
  <si>
    <t xml:space="preserve">Charlesworth: St John the Evangelist         </t>
  </si>
  <si>
    <t xml:space="preserve">Dinting Vale: Holy Trinity                   </t>
  </si>
  <si>
    <t xml:space="preserve">Glossop: All Saints                          </t>
  </si>
  <si>
    <t xml:space="preserve">Hadfield: St Andrew                          </t>
  </si>
  <si>
    <t xml:space="preserve">Hayfield: St Matthew                         </t>
  </si>
  <si>
    <t xml:space="preserve">New Mills: St George                         </t>
  </si>
  <si>
    <t xml:space="preserve">Whitfield: St James                          </t>
  </si>
  <si>
    <t xml:space="preserve">Bonsall: St James Apostle                    </t>
  </si>
  <si>
    <t xml:space="preserve">Bradbourne: All Saints                       </t>
  </si>
  <si>
    <t xml:space="preserve">Brassington: St James                        </t>
  </si>
  <si>
    <t xml:space="preserve">Carsington: St Margaret                      </t>
  </si>
  <si>
    <t xml:space="preserve">Cromford: St Mary                            </t>
  </si>
  <si>
    <t xml:space="preserve">Dethick: St John the Baptist                 </t>
  </si>
  <si>
    <t xml:space="preserve">Darley: St Helen                             </t>
  </si>
  <si>
    <t xml:space="preserve">Elton: All Saints                            </t>
  </si>
  <si>
    <t xml:space="preserve">Idridgehay: St James                         </t>
  </si>
  <si>
    <t xml:space="preserve">Kirk Ireton: Holy Trinity                    </t>
  </si>
  <si>
    <t xml:space="preserve">Middleton-by-Wirksworth: Holy Trinity        </t>
  </si>
  <si>
    <t xml:space="preserve">Matlock Bank: All Saints                     </t>
  </si>
  <si>
    <t xml:space="preserve">Matlock: St Giles                            </t>
  </si>
  <si>
    <t xml:space="preserve">Matlock Bath: Holy Trinity                   </t>
  </si>
  <si>
    <t xml:space="preserve">South Darley: St Mary the Virgin             </t>
  </si>
  <si>
    <t xml:space="preserve">Tansley: Holy Trinity                        </t>
  </si>
  <si>
    <t xml:space="preserve">Winster: St John the Baptist                 </t>
  </si>
  <si>
    <t xml:space="preserve">Wirksworth Team Ministry                     </t>
  </si>
  <si>
    <t xml:space="preserve">Alsop-en-le-Dale: St Michael &amp; All Angels    </t>
  </si>
  <si>
    <t xml:space="preserve">Ashbourne: St Oswald                         </t>
  </si>
  <si>
    <t xml:space="preserve">Atlow: St Philip &amp; St James                  </t>
  </si>
  <si>
    <t xml:space="preserve">Brailsford: All Saints                       </t>
  </si>
  <si>
    <t xml:space="preserve">Bradley: All Saints                          </t>
  </si>
  <si>
    <t xml:space="preserve">Clifton: Holy Trinity                        </t>
  </si>
  <si>
    <t xml:space="preserve">Edlaston: St James                           </t>
  </si>
  <si>
    <t xml:space="preserve">Fenny Bentley: St Edmund King &amp; Martyr       </t>
  </si>
  <si>
    <t xml:space="preserve">Hognaston: St Bartholomew                    </t>
  </si>
  <si>
    <t xml:space="preserve">Hulland: Christ Church                       </t>
  </si>
  <si>
    <t xml:space="preserve">Kniveton: St Michael &amp; All Angels            </t>
  </si>
  <si>
    <t xml:space="preserve">Norbury: St Mary &amp; St Barlock                </t>
  </si>
  <si>
    <t xml:space="preserve">Osmaston: St Martin                          </t>
  </si>
  <si>
    <t xml:space="preserve">Parwich: St Peter                            </t>
  </si>
  <si>
    <t xml:space="preserve">Shirley: St Michael                          </t>
  </si>
  <si>
    <t xml:space="preserve">Snelston: St Peter                           </t>
  </si>
  <si>
    <t xml:space="preserve">Thorpe: St Leonard                           </t>
  </si>
  <si>
    <t xml:space="preserve">Tissington: St Mary                          </t>
  </si>
  <si>
    <t xml:space="preserve">Yeaveley: Holy Trinity                       </t>
  </si>
  <si>
    <t xml:space="preserve">Breadsall: All Saints                        </t>
  </si>
  <si>
    <t xml:space="preserve">Chaddesden: St Mary                          </t>
  </si>
  <si>
    <t xml:space="preserve">Chaddesden: St Philip                        </t>
  </si>
  <si>
    <t xml:space="preserve">Derby: St Alkmund                            </t>
  </si>
  <si>
    <t xml:space="preserve">Derby: St Anne                               </t>
  </si>
  <si>
    <t xml:space="preserve">Derby: St Barnabas                           </t>
  </si>
  <si>
    <t xml:space="preserve">Derby: St John the Evangelist                </t>
  </si>
  <si>
    <t xml:space="preserve">Derby: St Luke                               </t>
  </si>
  <si>
    <t xml:space="preserve">Derby: St Mark                               </t>
  </si>
  <si>
    <t xml:space="preserve">Derby: St Paul                               </t>
  </si>
  <si>
    <t xml:space="preserve">Mackworth: St Francis                        </t>
  </si>
  <si>
    <t xml:space="preserve">Oakwood LEP                                  </t>
  </si>
  <si>
    <t xml:space="preserve">Spondon: St Werburgh                         </t>
  </si>
  <si>
    <t xml:space="preserve">Blagreaves: St Andrew                        </t>
  </si>
  <si>
    <t xml:space="preserve">Derby: St Bartholomew                        </t>
  </si>
  <si>
    <t xml:space="preserve">Derby: St Peter's in the City                </t>
  </si>
  <si>
    <t xml:space="preserve">Littleover: St Peter                         </t>
  </si>
  <si>
    <t xml:space="preserve">Mickleover: All Saints                       </t>
  </si>
  <si>
    <t xml:space="preserve">Mickleover: St John                          </t>
  </si>
  <si>
    <t xml:space="preserve">Normanton-by-Derby: St Giles                 </t>
  </si>
  <si>
    <t xml:space="preserve">Sinfin Moor                                  </t>
  </si>
  <si>
    <t xml:space="preserve">Sinfin: St Stephen                           </t>
  </si>
  <si>
    <t xml:space="preserve">Walbrook Epiphany Team Ministry              </t>
  </si>
  <si>
    <t xml:space="preserve">Allestree: St Edmund                         </t>
  </si>
  <si>
    <t xml:space="preserve">Allestree: St Nicholas                       </t>
  </si>
  <si>
    <t xml:space="preserve">Ambergate: St Anne                           </t>
  </si>
  <si>
    <t xml:space="preserve">Belper: Christ Church                        </t>
  </si>
  <si>
    <t xml:space="preserve">Belper: St Peter                             </t>
  </si>
  <si>
    <t xml:space="preserve">Darley Abbey: St Matthew                     </t>
  </si>
  <si>
    <t xml:space="preserve">Duffield: St Alkmund                         </t>
  </si>
  <si>
    <t xml:space="preserve">Hazelwood: St John the Evangelist            </t>
  </si>
  <si>
    <t xml:space="preserve">Heage: St Luke                               </t>
  </si>
  <si>
    <t xml:space="preserve">Holbrook: St Michael                         </t>
  </si>
  <si>
    <t xml:space="preserve">Kirk Langley: St Michael                     </t>
  </si>
  <si>
    <t xml:space="preserve">Little Eaton: St Paul                        </t>
  </si>
  <si>
    <t xml:space="preserve">Mackworth: All Saints                        </t>
  </si>
  <si>
    <t xml:space="preserve">Milford: Holy Trinity                        </t>
  </si>
  <si>
    <t xml:space="preserve">Mugginton: All Saints                        </t>
  </si>
  <si>
    <t xml:space="preserve">Quarndon: St Paul                            </t>
  </si>
  <si>
    <t xml:space="preserve">Turnditch: All Saints                        </t>
  </si>
  <si>
    <t xml:space="preserve">Aldercar: St John                            </t>
  </si>
  <si>
    <t xml:space="preserve">Codnor: St James                             </t>
  </si>
  <si>
    <t xml:space="preserve">Denby: St Mary the Virgin                    </t>
  </si>
  <si>
    <t xml:space="preserve">Heanor: St Lawrence                          </t>
  </si>
  <si>
    <t xml:space="preserve">Horsley: St Clement                          </t>
  </si>
  <si>
    <t xml:space="preserve">Horsley Woodhouse: St Susanna                </t>
  </si>
  <si>
    <t xml:space="preserve">Langley Mill: St Andrew                      </t>
  </si>
  <si>
    <t xml:space="preserve">Loscoe: St Luke                              </t>
  </si>
  <si>
    <t xml:space="preserve">Marlpool: All Saints                         </t>
  </si>
  <si>
    <t xml:space="preserve">Morley: St Matthew                           </t>
  </si>
  <si>
    <t xml:space="preserve">Ripley: All Saints                           </t>
  </si>
  <si>
    <t xml:space="preserve">Smalley: St John the Baptist                 </t>
  </si>
  <si>
    <t xml:space="preserve">Breaston: St Michael                         </t>
  </si>
  <si>
    <t xml:space="preserve">Cotmanhay &amp; Shipley: Christ Church           </t>
  </si>
  <si>
    <t xml:space="preserve">Ilkeston: Holy Trinity                       </t>
  </si>
  <si>
    <t xml:space="preserve">Ilkeston: St John the Evangelist             </t>
  </si>
  <si>
    <t xml:space="preserve">Ilkeston: St Mary the Virgin                 </t>
  </si>
  <si>
    <t xml:space="preserve">Kirk Hallam: All Saints                      </t>
  </si>
  <si>
    <t xml:space="preserve">Long Eaton: St John                          </t>
  </si>
  <si>
    <t xml:space="preserve">Long Eaton: St Laurence                      </t>
  </si>
  <si>
    <t xml:space="preserve">Mapperley: Holy Trinity                      </t>
  </si>
  <si>
    <t xml:space="preserve">Ockbrook: All Saints                         </t>
  </si>
  <si>
    <t xml:space="preserve">Risley: All Saints                           </t>
  </si>
  <si>
    <t xml:space="preserve">Sandiacre: St Giles                          </t>
  </si>
  <si>
    <t xml:space="preserve">Sawley: All Saints                           </t>
  </si>
  <si>
    <t xml:space="preserve">Stanton-by-Dale with Dale Abbey and Risley   </t>
  </si>
  <si>
    <t xml:space="preserve">Stanley: St Andrew                           </t>
  </si>
  <si>
    <t xml:space="preserve">West Hallam: St Wilfred                      </t>
  </si>
  <si>
    <t xml:space="preserve">Wilne: St Chad                               </t>
  </si>
  <si>
    <t xml:space="preserve">Alkmonton: St John                           </t>
  </si>
  <si>
    <t xml:space="preserve">Boylestone: St John the Baptist              </t>
  </si>
  <si>
    <t xml:space="preserve">Church Broughton: St Michael                 </t>
  </si>
  <si>
    <t xml:space="preserve">Cubley: St Andrew                            </t>
  </si>
  <si>
    <t xml:space="preserve">Dalbury: All Saints                          </t>
  </si>
  <si>
    <t xml:space="preserve">Doveridge: St Cuthbert                       </t>
  </si>
  <si>
    <t xml:space="preserve">Egginton: St Wilfrid                         </t>
  </si>
  <si>
    <t xml:space="preserve">Etwall: St Helen                             </t>
  </si>
  <si>
    <t xml:space="preserve">Hatton: All Saints                           </t>
  </si>
  <si>
    <t xml:space="preserve">Longford: St Chad                            </t>
  </si>
  <si>
    <t xml:space="preserve">Long Lane: Christ Church                     </t>
  </si>
  <si>
    <t xml:space="preserve">Marston-on-Dove: St Mary                     </t>
  </si>
  <si>
    <t xml:space="preserve">Marston Montgomery: St Giles                 </t>
  </si>
  <si>
    <t xml:space="preserve">Radbourne: St Andrew                         </t>
  </si>
  <si>
    <t xml:space="preserve">Scropton: St Paul                            </t>
  </si>
  <si>
    <t xml:space="preserve">Somersal Herbert: St Peter                   </t>
  </si>
  <si>
    <t xml:space="preserve">Sudbury: All Saints                          </t>
  </si>
  <si>
    <t xml:space="preserve">Sutton-on-the-Hill: St Michael               </t>
  </si>
  <si>
    <t xml:space="preserve">Trusley: All Saints                          </t>
  </si>
  <si>
    <t xml:space="preserve">Allenton &amp; Shelton Lock: St Edmund           </t>
  </si>
  <si>
    <t xml:space="preserve">Alvaston: St Michael &amp; All Angels            </t>
  </si>
  <si>
    <t xml:space="preserve">Aston-on-Trent: All Saints                   </t>
  </si>
  <si>
    <t xml:space="preserve">Barrow-on-Trent: St Wilfrid                  </t>
  </si>
  <si>
    <t xml:space="preserve">Boulton: St Mary                             </t>
  </si>
  <si>
    <t xml:space="preserve">Chellaston: St Peter                         </t>
  </si>
  <si>
    <t xml:space="preserve">Derby: St Andrew w St Osmund                 </t>
  </si>
  <si>
    <t xml:space="preserve">Melbourne: St Michael                        </t>
  </si>
  <si>
    <t xml:space="preserve">Shardlow &amp; Great Wilne: St James             </t>
  </si>
  <si>
    <t xml:space="preserve">Smisby: St James                             </t>
  </si>
  <si>
    <t xml:space="preserve">Stanton-by-Bridge: St Michael                </t>
  </si>
  <si>
    <t xml:space="preserve">Swarkestone: St James                        </t>
  </si>
  <si>
    <t xml:space="preserve">Ticknall: St George                          </t>
  </si>
  <si>
    <t xml:space="preserve">Twyford: St Andrew                           </t>
  </si>
  <si>
    <t xml:space="preserve">Weston-on-Trent: St Mary the Virgin          </t>
  </si>
  <si>
    <t xml:space="preserve">Bretby: St Wystan                            </t>
  </si>
  <si>
    <t xml:space="preserve">Coton in the Elms: St Mary                   </t>
  </si>
  <si>
    <t xml:space="preserve">Croxall cum Oakley: St John Baptist          </t>
  </si>
  <si>
    <t xml:space="preserve">Findern: All Saints                          </t>
  </si>
  <si>
    <t xml:space="preserve">Foremark: St Saviour                         </t>
  </si>
  <si>
    <t xml:space="preserve">Gresley: St George &amp; St Mary                 </t>
  </si>
  <si>
    <t xml:space="preserve">Hartshorne: St Peter                         </t>
  </si>
  <si>
    <t xml:space="preserve">Linton &amp; Castle Gresley: Christ Church       </t>
  </si>
  <si>
    <t xml:space="preserve">Lullington: All Saints                       </t>
  </si>
  <si>
    <t xml:space="preserve">Netherseal: St Peter                         </t>
  </si>
  <si>
    <t xml:space="preserve">Newhall: St John                             </t>
  </si>
  <si>
    <t xml:space="preserve">Newton Solney: St Mary the Virgin            </t>
  </si>
  <si>
    <t xml:space="preserve">Overseal: St Matthew                         </t>
  </si>
  <si>
    <t xml:space="preserve">Repton: St Wystan                            </t>
  </si>
  <si>
    <t xml:space="preserve">Rosliston: St Mary                           </t>
  </si>
  <si>
    <t xml:space="preserve">Stapenhill: Immanuel                         </t>
  </si>
  <si>
    <t xml:space="preserve">Stapenhill: St Peter                         </t>
  </si>
  <si>
    <t xml:space="preserve">Swadlincote: Emmanuel                        </t>
  </si>
  <si>
    <t xml:space="preserve">Winshill: St Mark                            </t>
  </si>
  <si>
    <t xml:space="preserve">Willington: St Michael                       </t>
  </si>
  <si>
    <t xml:space="preserve">Walton-on-Trent: St Laurence                 </t>
  </si>
  <si>
    <t>Upper Langwith w Langwith Bassett</t>
  </si>
  <si>
    <t>Elvaston-cum-Thulston-cum-Ambaston</t>
  </si>
  <si>
    <t>Parish</t>
  </si>
  <si>
    <t>Summary by Deanery</t>
  </si>
  <si>
    <t>Archdeaconry of Chesterfield</t>
  </si>
  <si>
    <t>Archdeaconry of Derby</t>
  </si>
  <si>
    <t>NOT including the cathedral</t>
  </si>
  <si>
    <t>PAID</t>
  </si>
  <si>
    <t>TOTALS 2015</t>
  </si>
  <si>
    <t>TOTALS 2014</t>
  </si>
  <si>
    <t>2015 COMMON FUND</t>
  </si>
  <si>
    <t>Month number</t>
  </si>
  <si>
    <t>Common Fund paid to date of:</t>
  </si>
  <si>
    <t>CODE</t>
  </si>
  <si>
    <t>Amount</t>
  </si>
  <si>
    <t>Chesterfield Archdeaconry</t>
  </si>
  <si>
    <t>for the year</t>
  </si>
  <si>
    <t>to date</t>
  </si>
  <si>
    <t>paid</t>
  </si>
  <si>
    <t>requested</t>
  </si>
  <si>
    <t>Derby Archdeaconry</t>
  </si>
  <si>
    <t>Budget</t>
  </si>
  <si>
    <t>Actual</t>
  </si>
  <si>
    <t>Actual YTD</t>
  </si>
  <si>
    <t>Budget YTD</t>
  </si>
  <si>
    <t>"TARGET"</t>
  </si>
  <si>
    <t>15ZZZZ</t>
  </si>
  <si>
    <t>Order of the Black Sheep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</si>
</sst>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_ ;\-0\ "/>
    <numFmt numFmtId="166" formatCode="0.0%;\-0.0%\,\-\ \ ;"/>
    <numFmt numFmtId="167" formatCode="[$-F800]dddd\,\ mmmm\ dd\,\ yyyy"/>
    <numFmt numFmtId="168" formatCode="_-* #,##0_-;\-* #,##0_-;_-* &quot;-&quot;??_-;_-@_-"/>
    <numFmt numFmtId="169" formatCode="_-* #,##0.0000000_-;\-* #,##0.000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3" fontId="2" fillId="0" borderId="0" xfId="1" applyFont="1" applyAlignment="1">
      <alignment horizontal="center"/>
    </xf>
    <xf numFmtId="43" fontId="2" fillId="0" borderId="0" xfId="1" applyFont="1"/>
    <xf numFmtId="0" fontId="3" fillId="0" borderId="0" xfId="0" applyFont="1"/>
    <xf numFmtId="164" fontId="3" fillId="0" borderId="0" xfId="2" applyNumberFormat="1" applyFont="1"/>
    <xf numFmtId="165" fontId="2" fillId="0" borderId="0" xfId="1" applyNumberFormat="1" applyFont="1" applyAlignment="1">
      <alignment horizontal="center"/>
    </xf>
    <xf numFmtId="43" fontId="3" fillId="0" borderId="2" xfId="1" quotePrefix="1" applyFont="1" applyBorder="1" applyAlignment="1">
      <alignment horizontal="center"/>
    </xf>
    <xf numFmtId="43" fontId="3" fillId="0" borderId="0" xfId="1" quotePrefix="1" applyFont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43" fontId="2" fillId="0" borderId="8" xfId="1" applyFont="1" applyBorder="1"/>
    <xf numFmtId="0" fontId="2" fillId="0" borderId="0" xfId="0" applyFont="1" applyBorder="1"/>
    <xf numFmtId="0" fontId="2" fillId="0" borderId="9" xfId="0" applyFont="1" applyBorder="1"/>
    <xf numFmtId="0" fontId="3" fillId="0" borderId="8" xfId="0" applyFont="1" applyBorder="1"/>
    <xf numFmtId="0" fontId="3" fillId="0" borderId="0" xfId="0" applyFont="1" applyBorder="1"/>
    <xf numFmtId="164" fontId="3" fillId="0" borderId="9" xfId="2" applyNumberFormat="1" applyFont="1" applyBorder="1"/>
    <xf numFmtId="43" fontId="3" fillId="0" borderId="4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164" fontId="3" fillId="0" borderId="12" xfId="2" applyNumberFormat="1" applyFont="1" applyBorder="1" applyAlignment="1">
      <alignment horizontal="center"/>
    </xf>
    <xf numFmtId="43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164" fontId="3" fillId="0" borderId="1" xfId="2" applyNumberFormat="1" applyFont="1" applyBorder="1"/>
    <xf numFmtId="164" fontId="3" fillId="0" borderId="0" xfId="2" applyNumberFormat="1" applyFont="1" applyBorder="1"/>
    <xf numFmtId="43" fontId="3" fillId="0" borderId="6" xfId="1" applyFont="1" applyBorder="1"/>
    <xf numFmtId="164" fontId="3" fillId="0" borderId="6" xfId="2" applyNumberFormat="1" applyFont="1" applyBorder="1"/>
    <xf numFmtId="43" fontId="2" fillId="0" borderId="0" xfId="1" applyFont="1" applyAlignment="1">
      <alignment horizontal="right"/>
    </xf>
    <xf numFmtId="43" fontId="2" fillId="0" borderId="0" xfId="0" applyNumberFormat="1" applyFont="1" applyAlignment="1">
      <alignment horizontal="right"/>
    </xf>
    <xf numFmtId="164" fontId="2" fillId="0" borderId="0" xfId="2" applyNumberFormat="1" applyFont="1"/>
    <xf numFmtId="166" fontId="3" fillId="0" borderId="0" xfId="2" applyNumberFormat="1" applyFont="1"/>
    <xf numFmtId="0" fontId="4" fillId="0" borderId="0" xfId="0" applyFont="1"/>
    <xf numFmtId="0" fontId="5" fillId="0" borderId="0" xfId="0" applyFont="1"/>
    <xf numFmtId="168" fontId="5" fillId="0" borderId="0" xfId="1" applyNumberFormat="1" applyFont="1"/>
    <xf numFmtId="164" fontId="5" fillId="0" borderId="0" xfId="2" applyNumberFormat="1" applyFont="1"/>
    <xf numFmtId="167" fontId="2" fillId="0" borderId="0" xfId="0" applyNumberFormat="1" applyFont="1"/>
    <xf numFmtId="168" fontId="2" fillId="0" borderId="0" xfId="1" applyNumberFormat="1" applyFont="1"/>
    <xf numFmtId="2" fontId="2" fillId="0" borderId="0" xfId="0" applyNumberFormat="1" applyFont="1"/>
    <xf numFmtId="0" fontId="2" fillId="0" borderId="0" xfId="0" applyFont="1" applyAlignment="1">
      <alignment vertical="top"/>
    </xf>
    <xf numFmtId="169" fontId="2" fillId="0" borderId="0" xfId="0" applyNumberFormat="1" applyFont="1"/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/>
    <xf numFmtId="168" fontId="5" fillId="0" borderId="14" xfId="1" applyNumberFormat="1" applyFont="1" applyBorder="1"/>
    <xf numFmtId="164" fontId="3" fillId="0" borderId="15" xfId="2" applyNumberFormat="1" applyFont="1" applyBorder="1"/>
    <xf numFmtId="167" fontId="4" fillId="0" borderId="0" xfId="0" quotePrefix="1" applyNumberFormat="1" applyFont="1" applyProtection="1">
      <protection locked="0"/>
    </xf>
    <xf numFmtId="43" fontId="0" fillId="0" borderId="0" xfId="0" applyNumberFormat="1"/>
    <xf numFmtId="164" fontId="0" fillId="0" borderId="0" xfId="2" applyNumberFormat="1" applyFont="1"/>
    <xf numFmtId="0" fontId="0" fillId="0" borderId="16" xfId="0" applyBorder="1"/>
    <xf numFmtId="43" fontId="0" fillId="0" borderId="16" xfId="0" applyNumberFormat="1" applyBorder="1"/>
    <xf numFmtId="164" fontId="0" fillId="0" borderId="16" xfId="2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2" applyNumberFormat="1" applyFont="1" applyAlignment="1">
      <alignment horizontal="center"/>
    </xf>
    <xf numFmtId="168" fontId="0" fillId="0" borderId="0" xfId="1" applyNumberFormat="1" applyFont="1"/>
    <xf numFmtId="168" fontId="0" fillId="0" borderId="0" xfId="0" applyNumberFormat="1"/>
    <xf numFmtId="168" fontId="2" fillId="0" borderId="0" xfId="0" applyNumberFormat="1" applyFont="1"/>
    <xf numFmtId="43" fontId="3" fillId="0" borderId="8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Common Fund Receipts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6136172633593"/>
          <c:y val="0.24508435160113143"/>
          <c:w val="0.75795818626120015"/>
          <c:h val="0.59299675024912246"/>
        </c:manualLayout>
      </c:layout>
      <c:lineChart>
        <c:grouping val="standard"/>
        <c:varyColors val="0"/>
        <c:ser>
          <c:idx val="0"/>
          <c:order val="0"/>
          <c:tx>
            <c:strRef>
              <c:f>'Management Report'!$C$21</c:f>
              <c:strCache>
                <c:ptCount val="1"/>
                <c:pt idx="0">
                  <c:v>2014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'Management Report'!$D$14:$O$14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'Management Report'!$D$21:$O$21</c:f>
              <c:numCache>
                <c:formatCode>_-* #,##0_-;\-* #,##0_-;_-* "-"??_-;_-@_-</c:formatCode>
                <c:ptCount val="12"/>
                <c:pt idx="0">
                  <c:v>-169783.93999999997</c:v>
                </c:pt>
                <c:pt idx="1">
                  <c:v>-259201.21999999997</c:v>
                </c:pt>
                <c:pt idx="2">
                  <c:v>-327005.16999999993</c:v>
                </c:pt>
                <c:pt idx="3">
                  <c:v>-367055.08999999985</c:v>
                </c:pt>
                <c:pt idx="4">
                  <c:v>-426878.80999999982</c:v>
                </c:pt>
                <c:pt idx="5">
                  <c:v>-478295.0299999998</c:v>
                </c:pt>
                <c:pt idx="6">
                  <c:v>-515090.72999999952</c:v>
                </c:pt>
                <c:pt idx="7">
                  <c:v>-578698.79999999935</c:v>
                </c:pt>
                <c:pt idx="8">
                  <c:v>-614227.87999999942</c:v>
                </c:pt>
                <c:pt idx="9">
                  <c:v>-644077.98999999929</c:v>
                </c:pt>
                <c:pt idx="10">
                  <c:v>-654709.52999999933</c:v>
                </c:pt>
                <c:pt idx="11">
                  <c:v>-482665.01999999955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'Management Report'!$C$12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'Management Report'!$D$14:$O$14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'Management Report'!$D$12:$G$12</c:f>
              <c:numCache>
                <c:formatCode>_-* #,##0_-;\-* #,##0_-;_-* "-"??_-;_-@_-</c:formatCode>
                <c:ptCount val="4"/>
                <c:pt idx="0">
                  <c:v>-186676</c:v>
                </c:pt>
                <c:pt idx="1">
                  <c:v>-271553</c:v>
                </c:pt>
                <c:pt idx="2">
                  <c:v>-319581</c:v>
                </c:pt>
                <c:pt idx="3">
                  <c:v>-375210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'Management Report'!$C$23</c:f>
              <c:strCache>
                <c:ptCount val="1"/>
                <c:pt idx="0">
                  <c:v>"TARGET"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'Management Report'!$D$23:$O$23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82160"/>
        <c:axId val="216393224"/>
      </c:lineChart>
      <c:catAx>
        <c:axId val="21398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393224"/>
        <c:crosses val="autoZero"/>
        <c:auto val="1"/>
        <c:lblAlgn val="ctr"/>
        <c:lblOffset val="100"/>
        <c:noMultiLvlLbl val="0"/>
      </c:catAx>
      <c:valAx>
        <c:axId val="21639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;\-&quot;£&quot;#,##0;\-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8216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1.1373923087200309E-2"/>
                <c:y val="0.4125995713514875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sz="1200" b="1"/>
                    <a:t>£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63957091570447"/>
          <c:y val="0.85118861899877252"/>
          <c:w val="0.52849979959401627"/>
          <c:h val="7.5994428728563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24</xdr:row>
      <xdr:rowOff>157161</xdr:rowOff>
    </xdr:from>
    <xdr:to>
      <xdr:col>12</xdr:col>
      <xdr:colOff>704849</xdr:colOff>
      <xdr:row>47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733425</xdr:colOff>
      <xdr:row>30</xdr:row>
      <xdr:rowOff>85725</xdr:rowOff>
    </xdr:from>
    <xdr:to>
      <xdr:col>11</xdr:col>
      <xdr:colOff>733425</xdr:colOff>
      <xdr:row>38</xdr:row>
      <xdr:rowOff>171450</xdr:rowOff>
    </xdr:to>
    <xdr:cxnSp macro="">
      <xdr:nvCxnSpPr>
        <xdr:cNvPr id="5" name="Straight Arrow Connector 4"/>
        <xdr:cNvCxnSpPr/>
      </xdr:nvCxnSpPr>
      <xdr:spPr>
        <a:xfrm>
          <a:off x="8743950" y="5800725"/>
          <a:ext cx="0" cy="16097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0.61248</cdr:x>
      <cdr:y>0.36527</cdr:y>
    </cdr:from>
    <cdr:to>
      <cdr:x>0.84729</cdr:x>
      <cdr:y>0.49461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2826" y="1452563"/>
          <a:ext cx="1362075" cy="5143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/>
            <a:t>2014 shortfall £483,000 (9.8%)</a:t>
          </a:r>
        </a:p>
      </cdr:txBody>
    </cdr:sp>
  </cdr:relSizeAnchor>
  <cdr:relSizeAnchor xmlns:cdr="http://schemas.openxmlformats.org/drawingml/2006/chartDrawing">
    <cdr:from>
      <cdr:x>0.08046</cdr:x>
      <cdr:y>0.90326</cdr:y>
    </cdr:from>
    <cdr:to>
      <cdr:x>0.84893</cdr:x>
      <cdr:y>0.97525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6726" y="3824289"/>
          <a:ext cx="4457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"TARGET "assumes full amount paid in equal monthly instalments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TRPRSE\EntFuncs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cFuncs"/>
      <sheetName val="AcHist"/>
      <sheetName val="Common"/>
      <sheetName val="Currency"/>
      <sheetName val="Errors"/>
      <sheetName val="GetCust"/>
      <sheetName val="GetSupp"/>
      <sheetName val="Misc"/>
      <sheetName val="EntFuncs"/>
    </sheetNames>
    <definedNames>
      <definedName name="EntCustCredit"/>
      <definedName name="EntCustDebit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tabSelected="1" zoomScaleNormal="100" workbookViewId="0">
      <selection activeCell="H139" sqref="H139"/>
    </sheetView>
  </sheetViews>
  <sheetFormatPr defaultRowHeight="15.75" x14ac:dyDescent="0.25"/>
  <cols>
    <col min="1" max="1" width="10.28515625" style="2" customWidth="1"/>
    <col min="2" max="2" width="45.42578125" style="2" customWidth="1"/>
    <col min="3" max="3" width="17.7109375" style="4" customWidth="1"/>
    <col min="4" max="4" width="2.7109375" style="4" customWidth="1"/>
    <col min="5" max="5" width="15.28515625" style="4" customWidth="1"/>
    <col min="6" max="16" width="15.28515625" style="2" customWidth="1"/>
    <col min="17" max="17" width="2.7109375" style="2" customWidth="1"/>
    <col min="18" max="19" width="17.7109375" style="5" customWidth="1"/>
    <col min="20" max="20" width="10.7109375" style="6" customWidth="1"/>
    <col min="21" max="16384" width="9.140625" style="2"/>
  </cols>
  <sheetData>
    <row r="1" spans="1:20" x14ac:dyDescent="0.25">
      <c r="A1" s="1" t="s">
        <v>292</v>
      </c>
      <c r="C1" s="3" t="s">
        <v>294</v>
      </c>
      <c r="E1" s="3" t="s">
        <v>293</v>
      </c>
      <c r="F1" s="3" t="s">
        <v>293</v>
      </c>
      <c r="G1" s="3" t="s">
        <v>293</v>
      </c>
      <c r="H1" s="3" t="s">
        <v>293</v>
      </c>
      <c r="I1" s="3" t="s">
        <v>293</v>
      </c>
      <c r="J1" s="3" t="s">
        <v>293</v>
      </c>
      <c r="K1" s="3" t="s">
        <v>293</v>
      </c>
      <c r="L1" s="3" t="s">
        <v>293</v>
      </c>
      <c r="M1" s="3" t="s">
        <v>293</v>
      </c>
      <c r="N1" s="3" t="s">
        <v>293</v>
      </c>
      <c r="O1" s="3" t="s">
        <v>293</v>
      </c>
      <c r="P1" s="3" t="s">
        <v>293</v>
      </c>
    </row>
    <row r="2" spans="1:20" x14ac:dyDescent="0.25">
      <c r="A2" s="1" t="s">
        <v>0</v>
      </c>
      <c r="C2" s="7">
        <v>2015</v>
      </c>
      <c r="D2" s="7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</row>
    <row r="4" spans="1:20" x14ac:dyDescent="0.25">
      <c r="A4" s="5" t="s">
        <v>321</v>
      </c>
    </row>
    <row r="5" spans="1:20" x14ac:dyDescent="0.25">
      <c r="A5" s="5"/>
    </row>
    <row r="6" spans="1:20" x14ac:dyDescent="0.25">
      <c r="A6" s="5" t="s">
        <v>274</v>
      </c>
      <c r="C6" s="8" t="s">
        <v>259</v>
      </c>
      <c r="D6" s="9"/>
      <c r="E6" s="77" t="s">
        <v>280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R6" s="80" t="s">
        <v>278</v>
      </c>
      <c r="S6" s="81"/>
      <c r="T6" s="82"/>
    </row>
    <row r="7" spans="1:20" x14ac:dyDescent="0.25">
      <c r="C7" s="10" t="s">
        <v>319</v>
      </c>
      <c r="D7" s="11"/>
      <c r="E7" s="12" t="s">
        <v>260</v>
      </c>
      <c r="F7" s="13" t="s">
        <v>261</v>
      </c>
      <c r="G7" s="13" t="s">
        <v>262</v>
      </c>
      <c r="H7" s="13" t="s">
        <v>263</v>
      </c>
      <c r="I7" s="13" t="s">
        <v>264</v>
      </c>
      <c r="J7" s="13" t="s">
        <v>265</v>
      </c>
      <c r="K7" s="13" t="s">
        <v>266</v>
      </c>
      <c r="L7" s="13" t="s">
        <v>267</v>
      </c>
      <c r="M7" s="13" t="s">
        <v>268</v>
      </c>
      <c r="N7" s="13" t="s">
        <v>269</v>
      </c>
      <c r="O7" s="13" t="s">
        <v>270</v>
      </c>
      <c r="P7" s="14" t="s">
        <v>271</v>
      </c>
      <c r="Q7" s="3"/>
      <c r="R7" s="74" t="s">
        <v>281</v>
      </c>
      <c r="S7" s="75"/>
      <c r="T7" s="76"/>
    </row>
    <row r="8" spans="1:20" x14ac:dyDescent="0.25">
      <c r="C8" s="10" t="s">
        <v>320</v>
      </c>
      <c r="D8" s="11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3"/>
      <c r="R8" s="15" t="s">
        <v>272</v>
      </c>
      <c r="S8" s="16" t="s">
        <v>273</v>
      </c>
      <c r="T8" s="17" t="s">
        <v>273</v>
      </c>
    </row>
    <row r="9" spans="1:20" x14ac:dyDescent="0.25">
      <c r="C9" s="10" t="s">
        <v>282</v>
      </c>
      <c r="D9" s="11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R9" s="21"/>
      <c r="S9" s="22"/>
      <c r="T9" s="23"/>
    </row>
    <row r="10" spans="1:20" x14ac:dyDescent="0.25">
      <c r="C10" s="24" t="s">
        <v>275</v>
      </c>
      <c r="D10" s="11"/>
      <c r="E10" s="25" t="s">
        <v>275</v>
      </c>
      <c r="F10" s="26" t="s">
        <v>275</v>
      </c>
      <c r="G10" s="26" t="s">
        <v>275</v>
      </c>
      <c r="H10" s="26" t="s">
        <v>275</v>
      </c>
      <c r="I10" s="26" t="s">
        <v>275</v>
      </c>
      <c r="J10" s="26" t="s">
        <v>275</v>
      </c>
      <c r="K10" s="26" t="s">
        <v>275</v>
      </c>
      <c r="L10" s="26" t="s">
        <v>275</v>
      </c>
      <c r="M10" s="26" t="s">
        <v>275</v>
      </c>
      <c r="N10" s="26" t="s">
        <v>275</v>
      </c>
      <c r="O10" s="26" t="s">
        <v>275</v>
      </c>
      <c r="P10" s="27" t="s">
        <v>275</v>
      </c>
      <c r="Q10" s="3"/>
      <c r="R10" s="28" t="s">
        <v>275</v>
      </c>
      <c r="S10" s="29" t="s">
        <v>275</v>
      </c>
      <c r="T10" s="30" t="s">
        <v>322</v>
      </c>
    </row>
    <row r="11" spans="1:20" x14ac:dyDescent="0.25">
      <c r="A11" s="5" t="s">
        <v>277</v>
      </c>
      <c r="R11" s="31"/>
      <c r="S11" s="31"/>
    </row>
    <row r="12" spans="1:20" x14ac:dyDescent="0.25">
      <c r="A12" s="2" t="s">
        <v>1</v>
      </c>
      <c r="B12" s="2" t="s">
        <v>323</v>
      </c>
      <c r="C12" s="32">
        <f>[1]!EntCustDebit($A$2,2015,112,$A12)</f>
        <v>18188</v>
      </c>
      <c r="E12" s="4">
        <f>[1]!EntCustCredit($A$2,2015,E$2,$A12)</f>
        <v>0</v>
      </c>
      <c r="F12" s="4">
        <f>[1]!EntCustCredit($A$2,2015,F$2,$A12)</f>
        <v>0</v>
      </c>
      <c r="G12" s="4">
        <f>[1]!EntCustCredit($A$2,2015,G$2,$A12)</f>
        <v>0</v>
      </c>
      <c r="H12" s="4">
        <f>[1]!EntCustCredit($A$2,2015,H$2,$A12)</f>
        <v>0</v>
      </c>
      <c r="I12" s="4">
        <f>[1]!EntCustCredit($A$2,2015,I$2,$A12)</f>
        <v>0</v>
      </c>
      <c r="J12" s="4">
        <f>[1]!EntCustCredit($A$2,2015,J$2,$A12)</f>
        <v>0</v>
      </c>
      <c r="K12" s="4">
        <f>[1]!EntCustCredit($A$2,2015,K$2,$A12)</f>
        <v>0</v>
      </c>
      <c r="L12" s="4">
        <f>[1]!EntCustCredit($A$2,2015,L$2,$A12)</f>
        <v>0</v>
      </c>
      <c r="M12" s="4">
        <f>[1]!EntCustCredit($A$2,2015,M$2,$A12)</f>
        <v>0</v>
      </c>
      <c r="N12" s="4">
        <f>[1]!EntCustCredit($A$2,2015,N$2,$A12)</f>
        <v>0</v>
      </c>
      <c r="O12" s="4">
        <f>[1]!EntCustCredit($A$2,2015,O$2,$A12)</f>
        <v>0</v>
      </c>
      <c r="P12" s="4">
        <f>[1]!EntCustCredit($A$2,2015,P$2,$A12)</f>
        <v>0</v>
      </c>
      <c r="R12" s="31">
        <f t="shared" ref="R12:R105" si="0">+C12</f>
        <v>18188</v>
      </c>
      <c r="S12" s="31">
        <f t="shared" ref="S12:S105" si="1">SUM(E12:P12)</f>
        <v>0</v>
      </c>
      <c r="T12" s="6">
        <f t="shared" ref="T12:T105" si="2">+S12/R12</f>
        <v>0</v>
      </c>
    </row>
    <row r="13" spans="1:20" x14ac:dyDescent="0.25">
      <c r="A13" s="2" t="s">
        <v>2</v>
      </c>
      <c r="B13" s="2" t="s">
        <v>324</v>
      </c>
      <c r="C13" s="32">
        <f>[1]!EntCustDebit($A$2,2015,112,$A13)</f>
        <v>20446</v>
      </c>
      <c r="E13" s="4">
        <f>[1]!EntCustCredit($A$2,2015,E$2,$A13)</f>
        <v>0</v>
      </c>
      <c r="F13" s="4">
        <f>[1]!EntCustCredit($A$2,2015,F$2,$A13)</f>
        <v>1000</v>
      </c>
      <c r="G13" s="4">
        <f>[1]!EntCustCredit($A$2,2015,G$2,$A13)</f>
        <v>0</v>
      </c>
      <c r="H13" s="4">
        <f>[1]!EntCustCredit($A$2,2015,H$2,$A13)</f>
        <v>2000</v>
      </c>
      <c r="I13" s="4">
        <f>[1]!EntCustCredit($A$2,2015,I$2,$A13)</f>
        <v>0</v>
      </c>
      <c r="J13" s="4">
        <f>[1]!EntCustCredit($A$2,2015,J$2,$A13)</f>
        <v>0</v>
      </c>
      <c r="K13" s="4">
        <f>[1]!EntCustCredit($A$2,2015,K$2,$A13)</f>
        <v>0</v>
      </c>
      <c r="L13" s="4">
        <f>[1]!EntCustCredit($A$2,2015,L$2,$A13)</f>
        <v>0</v>
      </c>
      <c r="M13" s="4">
        <f>[1]!EntCustCredit($A$2,2015,M$2,$A13)</f>
        <v>0</v>
      </c>
      <c r="N13" s="4">
        <f>[1]!EntCustCredit($A$2,2015,N$2,$A13)</f>
        <v>0</v>
      </c>
      <c r="O13" s="4">
        <f>[1]!EntCustCredit($A$2,2015,O$2,$A13)</f>
        <v>0</v>
      </c>
      <c r="P13" s="4">
        <f>[1]!EntCustCredit($A$2,2015,P$2,$A13)</f>
        <v>0</v>
      </c>
      <c r="R13" s="31">
        <f t="shared" si="0"/>
        <v>20446</v>
      </c>
      <c r="S13" s="31">
        <f t="shared" si="1"/>
        <v>3000</v>
      </c>
      <c r="T13" s="6">
        <f t="shared" si="2"/>
        <v>0.14672796635038637</v>
      </c>
    </row>
    <row r="14" spans="1:20" x14ac:dyDescent="0.25">
      <c r="A14" s="2" t="s">
        <v>3</v>
      </c>
      <c r="B14" s="2" t="s">
        <v>325</v>
      </c>
      <c r="C14" s="32">
        <f>[1]!EntCustDebit($A$2,2015,112,$A14)</f>
        <v>30244</v>
      </c>
      <c r="E14" s="4">
        <f>[1]!EntCustCredit($A$2,2015,E$2,$A14)</f>
        <v>2525</v>
      </c>
      <c r="F14" s="4">
        <f>[1]!EntCustCredit($A$2,2015,F$2,$A14)</f>
        <v>2519</v>
      </c>
      <c r="G14" s="4">
        <f>[1]!EntCustCredit($A$2,2015,G$2,$A14)</f>
        <v>2520</v>
      </c>
      <c r="H14" s="4">
        <f>[1]!EntCustCredit($A$2,2015,H$2,$A14)</f>
        <v>2520</v>
      </c>
      <c r="I14" s="4">
        <f>[1]!EntCustCredit($A$2,2015,I$2,$A14)</f>
        <v>0</v>
      </c>
      <c r="J14" s="4">
        <f>[1]!EntCustCredit($A$2,2015,J$2,$A14)</f>
        <v>0</v>
      </c>
      <c r="K14" s="4">
        <f>[1]!EntCustCredit($A$2,2015,K$2,$A14)</f>
        <v>0</v>
      </c>
      <c r="L14" s="4">
        <f>[1]!EntCustCredit($A$2,2015,L$2,$A14)</f>
        <v>0</v>
      </c>
      <c r="M14" s="4">
        <f>[1]!EntCustCredit($A$2,2015,M$2,$A14)</f>
        <v>0</v>
      </c>
      <c r="N14" s="4">
        <f>[1]!EntCustCredit($A$2,2015,N$2,$A14)</f>
        <v>0</v>
      </c>
      <c r="O14" s="4">
        <f>[1]!EntCustCredit($A$2,2015,O$2,$A14)</f>
        <v>0</v>
      </c>
      <c r="P14" s="4">
        <f>[1]!EntCustCredit($A$2,2015,P$2,$A14)</f>
        <v>0</v>
      </c>
      <c r="R14" s="31">
        <f t="shared" si="0"/>
        <v>30244</v>
      </c>
      <c r="S14" s="31">
        <f t="shared" si="1"/>
        <v>10084</v>
      </c>
      <c r="T14" s="6">
        <f t="shared" si="2"/>
        <v>0.33342150509191903</v>
      </c>
    </row>
    <row r="15" spans="1:20" x14ac:dyDescent="0.25">
      <c r="A15" s="2" t="s">
        <v>4</v>
      </c>
      <c r="B15" s="2" t="s">
        <v>326</v>
      </c>
      <c r="C15" s="32">
        <f>[1]!EntCustDebit($A$2,2015,112,$A15)</f>
        <v>8331</v>
      </c>
      <c r="E15" s="4">
        <f>[1]!EntCustCredit($A$2,2015,E$2,$A15)</f>
        <v>350</v>
      </c>
      <c r="F15" s="4">
        <f>[1]!EntCustCredit($A$2,2015,F$2,$A15)</f>
        <v>350</v>
      </c>
      <c r="G15" s="4">
        <f>[1]!EntCustCredit($A$2,2015,G$2,$A15)</f>
        <v>350</v>
      </c>
      <c r="H15" s="4">
        <f>[1]!EntCustCredit($A$2,2015,H$2,$A15)</f>
        <v>350</v>
      </c>
      <c r="I15" s="4">
        <f>[1]!EntCustCredit($A$2,2015,I$2,$A15)</f>
        <v>0</v>
      </c>
      <c r="J15" s="4">
        <f>[1]!EntCustCredit($A$2,2015,J$2,$A15)</f>
        <v>0</v>
      </c>
      <c r="K15" s="4">
        <f>[1]!EntCustCredit($A$2,2015,K$2,$A15)</f>
        <v>0</v>
      </c>
      <c r="L15" s="4">
        <f>[1]!EntCustCredit($A$2,2015,L$2,$A15)</f>
        <v>0</v>
      </c>
      <c r="M15" s="4">
        <f>[1]!EntCustCredit($A$2,2015,M$2,$A15)</f>
        <v>0</v>
      </c>
      <c r="N15" s="4">
        <f>[1]!EntCustCredit($A$2,2015,N$2,$A15)</f>
        <v>0</v>
      </c>
      <c r="O15" s="4">
        <f>[1]!EntCustCredit($A$2,2015,O$2,$A15)</f>
        <v>0</v>
      </c>
      <c r="P15" s="4">
        <f>[1]!EntCustCredit($A$2,2015,P$2,$A15)</f>
        <v>0</v>
      </c>
      <c r="R15" s="31">
        <f t="shared" si="0"/>
        <v>8331</v>
      </c>
      <c r="S15" s="31">
        <f t="shared" si="1"/>
        <v>1400</v>
      </c>
      <c r="T15" s="6">
        <f t="shared" si="2"/>
        <v>0.16804705317488897</v>
      </c>
    </row>
    <row r="16" spans="1:20" x14ac:dyDescent="0.25">
      <c r="A16" s="2" t="s">
        <v>5</v>
      </c>
      <c r="B16" s="2" t="s">
        <v>327</v>
      </c>
      <c r="C16" s="32">
        <f>[1]!EntCustDebit($A$2,2015,112,$A16)</f>
        <v>11147</v>
      </c>
      <c r="E16" s="4">
        <f>[1]!EntCustCredit($A$2,2015,E$2,$A16)</f>
        <v>0</v>
      </c>
      <c r="F16" s="4">
        <f>[1]!EntCustCredit($A$2,2015,F$2,$A16)</f>
        <v>928.91</v>
      </c>
      <c r="G16" s="4">
        <f>[1]!EntCustCredit($A$2,2015,G$2,$A16)</f>
        <v>0</v>
      </c>
      <c r="H16" s="4">
        <f>[1]!EntCustCredit($A$2,2015,H$2,$A16)</f>
        <v>928.91</v>
      </c>
      <c r="I16" s="4">
        <f>[1]!EntCustCredit($A$2,2015,I$2,$A16)</f>
        <v>0</v>
      </c>
      <c r="J16" s="4">
        <f>[1]!EntCustCredit($A$2,2015,J$2,$A16)</f>
        <v>0</v>
      </c>
      <c r="K16" s="4">
        <f>[1]!EntCustCredit($A$2,2015,K$2,$A16)</f>
        <v>0</v>
      </c>
      <c r="L16" s="4">
        <f>[1]!EntCustCredit($A$2,2015,L$2,$A16)</f>
        <v>0</v>
      </c>
      <c r="M16" s="4">
        <f>[1]!EntCustCredit($A$2,2015,M$2,$A16)</f>
        <v>0</v>
      </c>
      <c r="N16" s="4">
        <f>[1]!EntCustCredit($A$2,2015,N$2,$A16)</f>
        <v>0</v>
      </c>
      <c r="O16" s="4">
        <f>[1]!EntCustCredit($A$2,2015,O$2,$A16)</f>
        <v>0</v>
      </c>
      <c r="P16" s="4">
        <f>[1]!EntCustCredit($A$2,2015,P$2,$A16)</f>
        <v>0</v>
      </c>
      <c r="R16" s="31">
        <f t="shared" si="0"/>
        <v>11147</v>
      </c>
      <c r="S16" s="31">
        <f t="shared" si="1"/>
        <v>1857.82</v>
      </c>
      <c r="T16" s="6">
        <f t="shared" si="2"/>
        <v>0.16666547053018749</v>
      </c>
    </row>
    <row r="17" spans="1:20" x14ac:dyDescent="0.25">
      <c r="A17" s="2" t="s">
        <v>6</v>
      </c>
      <c r="B17" s="2" t="s">
        <v>328</v>
      </c>
      <c r="C17" s="32">
        <f>[1]!EntCustDebit($A$2,2015,112,$A17)</f>
        <v>12337</v>
      </c>
      <c r="E17" s="4">
        <f>[1]!EntCustCredit($A$2,2015,E$2,$A17)</f>
        <v>500</v>
      </c>
      <c r="F17" s="4">
        <f>[1]!EntCustCredit($A$2,2015,F$2,$A17)</f>
        <v>500</v>
      </c>
      <c r="G17" s="4">
        <f>[1]!EntCustCredit($A$2,2015,G$2,$A17)</f>
        <v>500</v>
      </c>
      <c r="H17" s="4">
        <f>[1]!EntCustCredit($A$2,2015,H$2,$A17)</f>
        <v>500</v>
      </c>
      <c r="I17" s="4">
        <f>[1]!EntCustCredit($A$2,2015,I$2,$A17)</f>
        <v>0</v>
      </c>
      <c r="J17" s="4">
        <f>[1]!EntCustCredit($A$2,2015,J$2,$A17)</f>
        <v>0</v>
      </c>
      <c r="K17" s="4">
        <f>[1]!EntCustCredit($A$2,2015,K$2,$A17)</f>
        <v>0</v>
      </c>
      <c r="L17" s="4">
        <f>[1]!EntCustCredit($A$2,2015,L$2,$A17)</f>
        <v>0</v>
      </c>
      <c r="M17" s="4">
        <f>[1]!EntCustCredit($A$2,2015,M$2,$A17)</f>
        <v>0</v>
      </c>
      <c r="N17" s="4">
        <f>[1]!EntCustCredit($A$2,2015,N$2,$A17)</f>
        <v>0</v>
      </c>
      <c r="O17" s="4">
        <f>[1]!EntCustCredit($A$2,2015,O$2,$A17)</f>
        <v>0</v>
      </c>
      <c r="P17" s="4">
        <f>[1]!EntCustCredit($A$2,2015,P$2,$A17)</f>
        <v>0</v>
      </c>
      <c r="R17" s="31">
        <f t="shared" si="0"/>
        <v>12337</v>
      </c>
      <c r="S17" s="31">
        <f t="shared" si="1"/>
        <v>2000</v>
      </c>
      <c r="T17" s="6">
        <f t="shared" si="2"/>
        <v>0.16211396611818107</v>
      </c>
    </row>
    <row r="18" spans="1:20" x14ac:dyDescent="0.25">
      <c r="A18" s="2" t="s">
        <v>7</v>
      </c>
      <c r="B18" s="2" t="s">
        <v>329</v>
      </c>
      <c r="C18" s="32">
        <f>[1]!EntCustDebit($A$2,2015,112,$A18)</f>
        <v>12963</v>
      </c>
      <c r="E18" s="4">
        <f>[1]!EntCustCredit($A$2,2015,E$2,$A18)</f>
        <v>1080.25</v>
      </c>
      <c r="F18" s="4">
        <f>[1]!EntCustCredit($A$2,2015,F$2,$A18)</f>
        <v>1080.25</v>
      </c>
      <c r="G18" s="4">
        <f>[1]!EntCustCredit($A$2,2015,G$2,$A18)</f>
        <v>1080.25</v>
      </c>
      <c r="H18" s="4">
        <f>[1]!EntCustCredit($A$2,2015,H$2,$A18)</f>
        <v>1080.25</v>
      </c>
      <c r="I18" s="4">
        <f>[1]!EntCustCredit($A$2,2015,I$2,$A18)</f>
        <v>0</v>
      </c>
      <c r="J18" s="4">
        <f>[1]!EntCustCredit($A$2,2015,J$2,$A18)</f>
        <v>0</v>
      </c>
      <c r="K18" s="4">
        <f>[1]!EntCustCredit($A$2,2015,K$2,$A18)</f>
        <v>0</v>
      </c>
      <c r="L18" s="4">
        <f>[1]!EntCustCredit($A$2,2015,L$2,$A18)</f>
        <v>0</v>
      </c>
      <c r="M18" s="4">
        <f>[1]!EntCustCredit($A$2,2015,M$2,$A18)</f>
        <v>0</v>
      </c>
      <c r="N18" s="4">
        <f>[1]!EntCustCredit($A$2,2015,N$2,$A18)</f>
        <v>0</v>
      </c>
      <c r="O18" s="4">
        <f>[1]!EntCustCredit($A$2,2015,O$2,$A18)</f>
        <v>0</v>
      </c>
      <c r="P18" s="4">
        <f>[1]!EntCustCredit($A$2,2015,P$2,$A18)</f>
        <v>0</v>
      </c>
      <c r="R18" s="31">
        <f t="shared" si="0"/>
        <v>12963</v>
      </c>
      <c r="S18" s="31">
        <f t="shared" si="1"/>
        <v>4321</v>
      </c>
      <c r="T18" s="6">
        <f t="shared" si="2"/>
        <v>0.33333333333333331</v>
      </c>
    </row>
    <row r="19" spans="1:20" x14ac:dyDescent="0.25">
      <c r="A19" s="2" t="s">
        <v>8</v>
      </c>
      <c r="B19" s="2" t="s">
        <v>330</v>
      </c>
      <c r="C19" s="32">
        <f>[1]!EntCustDebit($A$2,2015,112,$A19)</f>
        <v>16256</v>
      </c>
      <c r="E19" s="4">
        <f>[1]!EntCustCredit($A$2,2015,E$2,$A19)</f>
        <v>0</v>
      </c>
      <c r="F19" s="4">
        <f>[1]!EntCustCredit($A$2,2015,F$2,$A19)</f>
        <v>0</v>
      </c>
      <c r="G19" s="4">
        <f>[1]!EntCustCredit($A$2,2015,G$2,$A19)</f>
        <v>0</v>
      </c>
      <c r="H19" s="4">
        <f>[1]!EntCustCredit($A$2,2015,H$2,$A19)</f>
        <v>0</v>
      </c>
      <c r="I19" s="4">
        <f>[1]!EntCustCredit($A$2,2015,I$2,$A19)</f>
        <v>0</v>
      </c>
      <c r="J19" s="4">
        <f>[1]!EntCustCredit($A$2,2015,J$2,$A19)</f>
        <v>0</v>
      </c>
      <c r="K19" s="4">
        <f>[1]!EntCustCredit($A$2,2015,K$2,$A19)</f>
        <v>0</v>
      </c>
      <c r="L19" s="4">
        <f>[1]!EntCustCredit($A$2,2015,L$2,$A19)</f>
        <v>0</v>
      </c>
      <c r="M19" s="4">
        <f>[1]!EntCustCredit($A$2,2015,M$2,$A19)</f>
        <v>0</v>
      </c>
      <c r="N19" s="4">
        <f>[1]!EntCustCredit($A$2,2015,N$2,$A19)</f>
        <v>0</v>
      </c>
      <c r="O19" s="4">
        <f>[1]!EntCustCredit($A$2,2015,O$2,$A19)</f>
        <v>0</v>
      </c>
      <c r="P19" s="4">
        <f>[1]!EntCustCredit($A$2,2015,P$2,$A19)</f>
        <v>0</v>
      </c>
      <c r="R19" s="31">
        <f t="shared" si="0"/>
        <v>16256</v>
      </c>
      <c r="S19" s="31">
        <f t="shared" si="1"/>
        <v>0</v>
      </c>
      <c r="T19" s="6">
        <f t="shared" si="2"/>
        <v>0</v>
      </c>
    </row>
    <row r="20" spans="1:20" x14ac:dyDescent="0.25">
      <c r="A20" s="2" t="s">
        <v>9</v>
      </c>
      <c r="B20" s="2" t="s">
        <v>331</v>
      </c>
      <c r="C20" s="32">
        <f>[1]!EntCustDebit($A$2,2015,112,$A20)</f>
        <v>12640</v>
      </c>
      <c r="E20" s="4">
        <f>[1]!EntCustCredit($A$2,2015,E$2,$A20)</f>
        <v>1640</v>
      </c>
      <c r="F20" s="4">
        <f>[1]!EntCustCredit($A$2,2015,F$2,$A20)</f>
        <v>1000</v>
      </c>
      <c r="G20" s="4">
        <f>[1]!EntCustCredit($A$2,2015,G$2,$A20)</f>
        <v>1000</v>
      </c>
      <c r="H20" s="4">
        <f>[1]!EntCustCredit($A$2,2015,H$2,$A20)</f>
        <v>1000</v>
      </c>
      <c r="I20" s="4">
        <f>[1]!EntCustCredit($A$2,2015,I$2,$A20)</f>
        <v>0</v>
      </c>
      <c r="J20" s="4">
        <f>[1]!EntCustCredit($A$2,2015,J$2,$A20)</f>
        <v>0</v>
      </c>
      <c r="K20" s="4">
        <f>[1]!EntCustCredit($A$2,2015,K$2,$A20)</f>
        <v>0</v>
      </c>
      <c r="L20" s="4">
        <f>[1]!EntCustCredit($A$2,2015,L$2,$A20)</f>
        <v>0</v>
      </c>
      <c r="M20" s="4">
        <f>[1]!EntCustCredit($A$2,2015,M$2,$A20)</f>
        <v>0</v>
      </c>
      <c r="N20" s="4">
        <f>[1]!EntCustCredit($A$2,2015,N$2,$A20)</f>
        <v>0</v>
      </c>
      <c r="O20" s="4">
        <f>[1]!EntCustCredit($A$2,2015,O$2,$A20)</f>
        <v>0</v>
      </c>
      <c r="P20" s="4">
        <f>[1]!EntCustCredit($A$2,2015,P$2,$A20)</f>
        <v>0</v>
      </c>
      <c r="R20" s="31">
        <f t="shared" si="0"/>
        <v>12640</v>
      </c>
      <c r="S20" s="31">
        <f t="shared" si="1"/>
        <v>4640</v>
      </c>
      <c r="T20" s="6">
        <f t="shared" si="2"/>
        <v>0.36708860759493672</v>
      </c>
    </row>
    <row r="21" spans="1:20" x14ac:dyDescent="0.25">
      <c r="A21" s="2" t="s">
        <v>10</v>
      </c>
      <c r="B21" s="2" t="s">
        <v>332</v>
      </c>
      <c r="C21" s="32">
        <f>[1]!EntCustDebit($A$2,2015,112,$A21)</f>
        <v>19098</v>
      </c>
      <c r="E21" s="4">
        <f>[1]!EntCustCredit($A$2,2015,E$2,$A21)</f>
        <v>0</v>
      </c>
      <c r="F21" s="4">
        <f>[1]!EntCustCredit($A$2,2015,F$2,$A21)</f>
        <v>0</v>
      </c>
      <c r="G21" s="4">
        <f>[1]!EntCustCredit($A$2,2015,G$2,$A21)</f>
        <v>0</v>
      </c>
      <c r="H21" s="4">
        <f>[1]!EntCustCredit($A$2,2015,H$2,$A21)</f>
        <v>1250</v>
      </c>
      <c r="I21" s="4">
        <f>[1]!EntCustCredit($A$2,2015,I$2,$A21)</f>
        <v>0</v>
      </c>
      <c r="J21" s="4">
        <f>[1]!EntCustCredit($A$2,2015,J$2,$A21)</f>
        <v>0</v>
      </c>
      <c r="K21" s="4">
        <f>[1]!EntCustCredit($A$2,2015,K$2,$A21)</f>
        <v>0</v>
      </c>
      <c r="L21" s="4">
        <f>[1]!EntCustCredit($A$2,2015,L$2,$A21)</f>
        <v>0</v>
      </c>
      <c r="M21" s="4">
        <f>[1]!EntCustCredit($A$2,2015,M$2,$A21)</f>
        <v>0</v>
      </c>
      <c r="N21" s="4">
        <f>[1]!EntCustCredit($A$2,2015,N$2,$A21)</f>
        <v>0</v>
      </c>
      <c r="O21" s="4">
        <f>[1]!EntCustCredit($A$2,2015,O$2,$A21)</f>
        <v>0</v>
      </c>
      <c r="P21" s="4">
        <f>[1]!EntCustCredit($A$2,2015,P$2,$A21)</f>
        <v>0</v>
      </c>
      <c r="R21" s="31">
        <f t="shared" si="0"/>
        <v>19098</v>
      </c>
      <c r="S21" s="31">
        <f t="shared" si="1"/>
        <v>1250</v>
      </c>
      <c r="T21" s="6">
        <f t="shared" si="2"/>
        <v>6.5451879777987221E-2</v>
      </c>
    </row>
    <row r="22" spans="1:20" x14ac:dyDescent="0.25">
      <c r="A22" s="2" t="s">
        <v>11</v>
      </c>
      <c r="B22" s="2" t="s">
        <v>333</v>
      </c>
      <c r="C22" s="32">
        <f>[1]!EntCustDebit($A$2,2015,112,$A22)</f>
        <v>18440</v>
      </c>
      <c r="E22" s="4">
        <f>[1]!EntCustCredit($A$2,2015,E$2,$A22)</f>
        <v>800</v>
      </c>
      <c r="F22" s="4">
        <f>[1]!EntCustCredit($A$2,2015,F$2,$A22)</f>
        <v>800</v>
      </c>
      <c r="G22" s="4">
        <f>[1]!EntCustCredit($A$2,2015,G$2,$A22)</f>
        <v>800</v>
      </c>
      <c r="H22" s="4">
        <f>[1]!EntCustCredit($A$2,2015,H$2,$A22)</f>
        <v>3800</v>
      </c>
      <c r="I22" s="4">
        <f>[1]!EntCustCredit($A$2,2015,I$2,$A22)</f>
        <v>0</v>
      </c>
      <c r="J22" s="4">
        <f>[1]!EntCustCredit($A$2,2015,J$2,$A22)</f>
        <v>0</v>
      </c>
      <c r="K22" s="4">
        <f>[1]!EntCustCredit($A$2,2015,K$2,$A22)</f>
        <v>0</v>
      </c>
      <c r="L22" s="4">
        <f>[1]!EntCustCredit($A$2,2015,L$2,$A22)</f>
        <v>0</v>
      </c>
      <c r="M22" s="4">
        <f>[1]!EntCustCredit($A$2,2015,M$2,$A22)</f>
        <v>0</v>
      </c>
      <c r="N22" s="4">
        <f>[1]!EntCustCredit($A$2,2015,N$2,$A22)</f>
        <v>0</v>
      </c>
      <c r="O22" s="4">
        <f>[1]!EntCustCredit($A$2,2015,O$2,$A22)</f>
        <v>0</v>
      </c>
      <c r="P22" s="4">
        <f>[1]!EntCustCredit($A$2,2015,P$2,$A22)</f>
        <v>0</v>
      </c>
      <c r="R22" s="31">
        <f t="shared" si="0"/>
        <v>18440</v>
      </c>
      <c r="S22" s="31">
        <f t="shared" si="1"/>
        <v>6200</v>
      </c>
      <c r="T22" s="6">
        <f t="shared" si="2"/>
        <v>0.33622559652928419</v>
      </c>
    </row>
    <row r="23" spans="1:20" x14ac:dyDescent="0.25">
      <c r="A23" s="2" t="s">
        <v>12</v>
      </c>
      <c r="B23" s="2" t="s">
        <v>334</v>
      </c>
      <c r="C23" s="32">
        <f>[1]!EntCustDebit($A$2,2015,112,$A23)</f>
        <v>8535</v>
      </c>
      <c r="E23" s="4">
        <f>[1]!EntCustCredit($A$2,2015,E$2,$A23)</f>
        <v>0</v>
      </c>
      <c r="F23" s="4">
        <f>[1]!EntCustCredit($A$2,2015,F$2,$A23)</f>
        <v>2200</v>
      </c>
      <c r="G23" s="4">
        <f>[1]!EntCustCredit($A$2,2015,G$2,$A23)</f>
        <v>0</v>
      </c>
      <c r="H23" s="4">
        <f>[1]!EntCustCredit($A$2,2015,H$2,$A23)</f>
        <v>0</v>
      </c>
      <c r="I23" s="4">
        <f>[1]!EntCustCredit($A$2,2015,I$2,$A23)</f>
        <v>0</v>
      </c>
      <c r="J23" s="4">
        <f>[1]!EntCustCredit($A$2,2015,J$2,$A23)</f>
        <v>0</v>
      </c>
      <c r="K23" s="4">
        <f>[1]!EntCustCredit($A$2,2015,K$2,$A23)</f>
        <v>0</v>
      </c>
      <c r="L23" s="4">
        <f>[1]!EntCustCredit($A$2,2015,L$2,$A23)</f>
        <v>0</v>
      </c>
      <c r="M23" s="4">
        <f>[1]!EntCustCredit($A$2,2015,M$2,$A23)</f>
        <v>0</v>
      </c>
      <c r="N23" s="4">
        <f>[1]!EntCustCredit($A$2,2015,N$2,$A23)</f>
        <v>0</v>
      </c>
      <c r="O23" s="4">
        <f>[1]!EntCustCredit($A$2,2015,O$2,$A23)</f>
        <v>0</v>
      </c>
      <c r="P23" s="4">
        <f>[1]!EntCustCredit($A$2,2015,P$2,$A23)</f>
        <v>0</v>
      </c>
      <c r="R23" s="31">
        <f t="shared" si="0"/>
        <v>8535</v>
      </c>
      <c r="S23" s="31">
        <f t="shared" si="1"/>
        <v>2200</v>
      </c>
      <c r="T23" s="6">
        <f t="shared" si="2"/>
        <v>0.25776215582893969</v>
      </c>
    </row>
    <row r="24" spans="1:20" x14ac:dyDescent="0.25">
      <c r="A24" s="2" t="s">
        <v>13</v>
      </c>
      <c r="B24" s="2" t="s">
        <v>335</v>
      </c>
      <c r="C24" s="32">
        <f>[1]!EntCustDebit($A$2,2015,112,$A24)</f>
        <v>36641</v>
      </c>
      <c r="E24" s="4">
        <f>[1]!EntCustCredit($A$2,2015,E$2,$A24)</f>
        <v>0</v>
      </c>
      <c r="F24" s="4">
        <f>[1]!EntCustCredit($A$2,2015,F$2,$A24)</f>
        <v>3200</v>
      </c>
      <c r="G24" s="4">
        <f>[1]!EntCustCredit($A$2,2015,G$2,$A24)</f>
        <v>3200</v>
      </c>
      <c r="H24" s="4">
        <f>[1]!EntCustCredit($A$2,2015,H$2,$A24)</f>
        <v>3200</v>
      </c>
      <c r="I24" s="4">
        <f>[1]!EntCustCredit($A$2,2015,I$2,$A24)</f>
        <v>0</v>
      </c>
      <c r="J24" s="4">
        <f>[1]!EntCustCredit($A$2,2015,J$2,$A24)</f>
        <v>0</v>
      </c>
      <c r="K24" s="4">
        <f>[1]!EntCustCredit($A$2,2015,K$2,$A24)</f>
        <v>0</v>
      </c>
      <c r="L24" s="4">
        <f>[1]!EntCustCredit($A$2,2015,L$2,$A24)</f>
        <v>0</v>
      </c>
      <c r="M24" s="4">
        <f>[1]!EntCustCredit($A$2,2015,M$2,$A24)</f>
        <v>0</v>
      </c>
      <c r="N24" s="4">
        <f>[1]!EntCustCredit($A$2,2015,N$2,$A24)</f>
        <v>0</v>
      </c>
      <c r="O24" s="4">
        <f>[1]!EntCustCredit($A$2,2015,O$2,$A24)</f>
        <v>0</v>
      </c>
      <c r="P24" s="4">
        <f>[1]!EntCustCredit($A$2,2015,P$2,$A24)</f>
        <v>0</v>
      </c>
      <c r="R24" s="31">
        <f t="shared" si="0"/>
        <v>36641</v>
      </c>
      <c r="S24" s="31">
        <f t="shared" si="1"/>
        <v>9600</v>
      </c>
      <c r="T24" s="6">
        <f t="shared" si="2"/>
        <v>0.26200158292623016</v>
      </c>
    </row>
    <row r="25" spans="1:20" x14ac:dyDescent="0.25">
      <c r="A25" s="2" t="s">
        <v>14</v>
      </c>
      <c r="B25" s="2" t="s">
        <v>336</v>
      </c>
      <c r="C25" s="32">
        <f>[1]!EntCustDebit($A$2,2015,112,$A25)</f>
        <v>12113</v>
      </c>
      <c r="E25" s="4">
        <f>[1]!EntCustCredit($A$2,2015,E$2,$A25)</f>
        <v>1014</v>
      </c>
      <c r="F25" s="4">
        <f>[1]!EntCustCredit($A$2,2015,F$2,$A25)</f>
        <v>0</v>
      </c>
      <c r="G25" s="4">
        <f>[1]!EntCustCredit($A$2,2015,G$2,$A25)</f>
        <v>2018</v>
      </c>
      <c r="H25" s="4">
        <f>[1]!EntCustCredit($A$2,2015,H$2,$A25)</f>
        <v>0</v>
      </c>
      <c r="I25" s="4">
        <f>[1]!EntCustCredit($A$2,2015,I$2,$A25)</f>
        <v>0</v>
      </c>
      <c r="J25" s="4">
        <f>[1]!EntCustCredit($A$2,2015,J$2,$A25)</f>
        <v>0</v>
      </c>
      <c r="K25" s="4">
        <f>[1]!EntCustCredit($A$2,2015,K$2,$A25)</f>
        <v>0</v>
      </c>
      <c r="L25" s="4">
        <f>[1]!EntCustCredit($A$2,2015,L$2,$A25)</f>
        <v>0</v>
      </c>
      <c r="M25" s="4">
        <f>[1]!EntCustCredit($A$2,2015,M$2,$A25)</f>
        <v>0</v>
      </c>
      <c r="N25" s="4">
        <f>[1]!EntCustCredit($A$2,2015,N$2,$A25)</f>
        <v>0</v>
      </c>
      <c r="O25" s="4">
        <f>[1]!EntCustCredit($A$2,2015,O$2,$A25)</f>
        <v>0</v>
      </c>
      <c r="P25" s="4">
        <f>[1]!EntCustCredit($A$2,2015,P$2,$A25)</f>
        <v>0</v>
      </c>
      <c r="R25" s="31">
        <f t="shared" si="0"/>
        <v>12113</v>
      </c>
      <c r="S25" s="31">
        <f t="shared" si="1"/>
        <v>3032</v>
      </c>
      <c r="T25" s="6">
        <f t="shared" si="2"/>
        <v>0.25030958474366383</v>
      </c>
    </row>
    <row r="26" spans="1:20" x14ac:dyDescent="0.25">
      <c r="A26" s="2" t="s">
        <v>15</v>
      </c>
      <c r="B26" s="2" t="s">
        <v>337</v>
      </c>
      <c r="C26" s="32">
        <f>[1]!EntCustDebit($A$2,2015,112,$A26)</f>
        <v>12764</v>
      </c>
      <c r="E26" s="4">
        <f>[1]!EntCustCredit($A$2,2015,E$2,$A26)</f>
        <v>200</v>
      </c>
      <c r="F26" s="4">
        <f>[1]!EntCustCredit($A$2,2015,F$2,$A26)</f>
        <v>200</v>
      </c>
      <c r="G26" s="4">
        <f>[1]!EntCustCredit($A$2,2015,G$2,$A26)</f>
        <v>200</v>
      </c>
      <c r="H26" s="4">
        <f>[1]!EntCustCredit($A$2,2015,H$2,$A26)</f>
        <v>200</v>
      </c>
      <c r="I26" s="4">
        <f>[1]!EntCustCredit($A$2,2015,I$2,$A26)</f>
        <v>0</v>
      </c>
      <c r="J26" s="4">
        <f>[1]!EntCustCredit($A$2,2015,J$2,$A26)</f>
        <v>0</v>
      </c>
      <c r="K26" s="4">
        <f>[1]!EntCustCredit($A$2,2015,K$2,$A26)</f>
        <v>0</v>
      </c>
      <c r="L26" s="4">
        <f>[1]!EntCustCredit($A$2,2015,L$2,$A26)</f>
        <v>0</v>
      </c>
      <c r="M26" s="4">
        <f>[1]!EntCustCredit($A$2,2015,M$2,$A26)</f>
        <v>0</v>
      </c>
      <c r="N26" s="4">
        <f>[1]!EntCustCredit($A$2,2015,N$2,$A26)</f>
        <v>0</v>
      </c>
      <c r="O26" s="4">
        <f>[1]!EntCustCredit($A$2,2015,O$2,$A26)</f>
        <v>0</v>
      </c>
      <c r="P26" s="4">
        <f>[1]!EntCustCredit($A$2,2015,P$2,$A26)</f>
        <v>0</v>
      </c>
      <c r="R26" s="31">
        <f t="shared" si="0"/>
        <v>12764</v>
      </c>
      <c r="S26" s="31">
        <f t="shared" si="1"/>
        <v>800</v>
      </c>
      <c r="T26" s="6">
        <f t="shared" si="2"/>
        <v>6.2676277029144467E-2</v>
      </c>
    </row>
    <row r="27" spans="1:20" ht="16.5" thickBot="1" x14ac:dyDescent="0.3">
      <c r="C27" s="33">
        <f>SUM(C11:C26)</f>
        <v>250143</v>
      </c>
      <c r="E27" s="33">
        <f t="shared" ref="E27:S27" si="3">SUM(E11:E26)</f>
        <v>8109.25</v>
      </c>
      <c r="F27" s="33">
        <f t="shared" si="3"/>
        <v>13778.16</v>
      </c>
      <c r="G27" s="33">
        <f t="shared" si="3"/>
        <v>11668.25</v>
      </c>
      <c r="H27" s="33">
        <f t="shared" si="3"/>
        <v>16829.16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33">
        <f t="shared" si="3"/>
        <v>0</v>
      </c>
      <c r="M27" s="33">
        <f t="shared" si="3"/>
        <v>0</v>
      </c>
      <c r="N27" s="33">
        <f t="shared" si="3"/>
        <v>0</v>
      </c>
      <c r="O27" s="33">
        <f t="shared" si="3"/>
        <v>0</v>
      </c>
      <c r="P27" s="33">
        <f t="shared" si="3"/>
        <v>0</v>
      </c>
      <c r="R27" s="33">
        <f t="shared" si="3"/>
        <v>250143</v>
      </c>
      <c r="S27" s="33">
        <f t="shared" si="3"/>
        <v>50384.82</v>
      </c>
      <c r="T27" s="34">
        <f t="shared" si="2"/>
        <v>0.20142406543457142</v>
      </c>
    </row>
    <row r="28" spans="1:20" ht="16.5" thickTop="1" x14ac:dyDescent="0.25">
      <c r="C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32"/>
      <c r="S28" s="32"/>
    </row>
    <row r="29" spans="1:20" x14ac:dyDescent="0.25">
      <c r="A29" s="5" t="s">
        <v>321</v>
      </c>
    </row>
    <row r="30" spans="1:20" x14ac:dyDescent="0.25">
      <c r="A30" s="5"/>
    </row>
    <row r="31" spans="1:20" x14ac:dyDescent="0.25">
      <c r="A31" s="5" t="s">
        <v>274</v>
      </c>
      <c r="C31" s="8" t="s">
        <v>259</v>
      </c>
      <c r="D31" s="9"/>
      <c r="E31" s="77" t="s">
        <v>280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  <c r="R31" s="80" t="s">
        <v>278</v>
      </c>
      <c r="S31" s="81"/>
      <c r="T31" s="82"/>
    </row>
    <row r="32" spans="1:20" x14ac:dyDescent="0.25">
      <c r="C32" s="10" t="s">
        <v>319</v>
      </c>
      <c r="D32" s="11"/>
      <c r="E32" s="12" t="s">
        <v>260</v>
      </c>
      <c r="F32" s="13" t="s">
        <v>261</v>
      </c>
      <c r="G32" s="13" t="s">
        <v>262</v>
      </c>
      <c r="H32" s="13" t="s">
        <v>263</v>
      </c>
      <c r="I32" s="13" t="s">
        <v>264</v>
      </c>
      <c r="J32" s="13" t="s">
        <v>265</v>
      </c>
      <c r="K32" s="13" t="s">
        <v>266</v>
      </c>
      <c r="L32" s="13" t="s">
        <v>267</v>
      </c>
      <c r="M32" s="13" t="s">
        <v>268</v>
      </c>
      <c r="N32" s="13" t="s">
        <v>269</v>
      </c>
      <c r="O32" s="13" t="s">
        <v>270</v>
      </c>
      <c r="P32" s="14" t="s">
        <v>271</v>
      </c>
      <c r="Q32" s="3"/>
      <c r="R32" s="74" t="s">
        <v>281</v>
      </c>
      <c r="S32" s="75"/>
      <c r="T32" s="76"/>
    </row>
    <row r="33" spans="1:20" x14ac:dyDescent="0.25">
      <c r="C33" s="10" t="s">
        <v>320</v>
      </c>
      <c r="D33" s="11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3"/>
      <c r="R33" s="15" t="s">
        <v>272</v>
      </c>
      <c r="S33" s="16" t="s">
        <v>273</v>
      </c>
      <c r="T33" s="17" t="s">
        <v>273</v>
      </c>
    </row>
    <row r="34" spans="1:20" x14ac:dyDescent="0.25">
      <c r="C34" s="10" t="s">
        <v>282</v>
      </c>
      <c r="D34" s="11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R34" s="21"/>
      <c r="S34" s="22"/>
      <c r="T34" s="23"/>
    </row>
    <row r="35" spans="1:20" x14ac:dyDescent="0.25">
      <c r="C35" s="24" t="s">
        <v>275</v>
      </c>
      <c r="D35" s="11"/>
      <c r="E35" s="25" t="s">
        <v>275</v>
      </c>
      <c r="F35" s="26" t="s">
        <v>275</v>
      </c>
      <c r="G35" s="26" t="s">
        <v>275</v>
      </c>
      <c r="H35" s="26" t="s">
        <v>275</v>
      </c>
      <c r="I35" s="26" t="s">
        <v>275</v>
      </c>
      <c r="J35" s="26" t="s">
        <v>275</v>
      </c>
      <c r="K35" s="26" t="s">
        <v>275</v>
      </c>
      <c r="L35" s="26" t="s">
        <v>275</v>
      </c>
      <c r="M35" s="26" t="s">
        <v>275</v>
      </c>
      <c r="N35" s="26" t="s">
        <v>275</v>
      </c>
      <c r="O35" s="26" t="s">
        <v>275</v>
      </c>
      <c r="P35" s="27" t="s">
        <v>275</v>
      </c>
      <c r="Q35" s="3"/>
      <c r="R35" s="28" t="s">
        <v>275</v>
      </c>
      <c r="S35" s="29" t="s">
        <v>275</v>
      </c>
      <c r="T35" s="30" t="s">
        <v>322</v>
      </c>
    </row>
    <row r="36" spans="1:20" s="5" customFormat="1" x14ac:dyDescent="0.25">
      <c r="A36" s="5" t="s">
        <v>276</v>
      </c>
      <c r="C36" s="32"/>
      <c r="D36" s="32"/>
      <c r="E36" s="32"/>
      <c r="R36" s="31"/>
      <c r="S36" s="31"/>
      <c r="T36" s="6"/>
    </row>
    <row r="37" spans="1:20" x14ac:dyDescent="0.25">
      <c r="A37" s="2" t="s">
        <v>16</v>
      </c>
      <c r="B37" s="2" t="s">
        <v>338</v>
      </c>
      <c r="C37" s="32">
        <f>[1]!EntCustDebit($A$2,2015,112,$A37)</f>
        <v>15511</v>
      </c>
      <c r="E37" s="4">
        <f>[1]!EntCustCredit($A$2,2015,E$2,$A37)</f>
        <v>0</v>
      </c>
      <c r="F37" s="4">
        <f>[1]!EntCustCredit($A$2,2015,F$2,$A37)</f>
        <v>2590</v>
      </c>
      <c r="G37" s="4">
        <f>[1]!EntCustCredit($A$2,2015,G$2,$A37)</f>
        <v>1295</v>
      </c>
      <c r="H37" s="4">
        <f>[1]!EntCustCredit($A$2,2015,H$2,$A37)</f>
        <v>1295</v>
      </c>
      <c r="I37" s="4">
        <f>[1]!EntCustCredit($A$2,2015,I$2,$A37)</f>
        <v>0</v>
      </c>
      <c r="J37" s="4">
        <f>[1]!EntCustCredit($A$2,2015,J$2,$A37)</f>
        <v>0</v>
      </c>
      <c r="K37" s="4">
        <f>[1]!EntCustCredit($A$2,2015,K$2,$A37)</f>
        <v>0</v>
      </c>
      <c r="L37" s="4">
        <f>[1]!EntCustCredit($A$2,2015,L$2,$A37)</f>
        <v>0</v>
      </c>
      <c r="M37" s="4">
        <f>[1]!EntCustCredit($A$2,2015,M$2,$A37)</f>
        <v>0</v>
      </c>
      <c r="N37" s="4">
        <f>[1]!EntCustCredit($A$2,2015,N$2,$A37)</f>
        <v>0</v>
      </c>
      <c r="O37" s="4">
        <f>[1]!EntCustCredit($A$2,2015,O$2,$A37)</f>
        <v>0</v>
      </c>
      <c r="P37" s="4">
        <f>[1]!EntCustCredit($A$2,2015,P$2,$A37)</f>
        <v>0</v>
      </c>
      <c r="R37" s="31">
        <f t="shared" si="0"/>
        <v>15511</v>
      </c>
      <c r="S37" s="31">
        <f t="shared" si="1"/>
        <v>5180</v>
      </c>
      <c r="T37" s="6">
        <f t="shared" si="2"/>
        <v>0.33395654696666882</v>
      </c>
    </row>
    <row r="38" spans="1:20" x14ac:dyDescent="0.25">
      <c r="A38" s="2" t="s">
        <v>17</v>
      </c>
      <c r="B38" s="2" t="s">
        <v>339</v>
      </c>
      <c r="C38" s="32">
        <f>[1]!EntCustDebit($A$2,2015,112,$A38)</f>
        <v>37060</v>
      </c>
      <c r="E38" s="4">
        <f>[1]!EntCustCredit($A$2,2015,E$2,$A38)</f>
        <v>3106.17</v>
      </c>
      <c r="F38" s="4">
        <f>[1]!EntCustCredit($A$2,2015,F$2,$A38)</f>
        <v>3106.17</v>
      </c>
      <c r="G38" s="4">
        <f>[1]!EntCustCredit($A$2,2015,G$2,$A38)</f>
        <v>3106.17</v>
      </c>
      <c r="H38" s="4">
        <f>[1]!EntCustCredit($A$2,2015,H$2,$A38)</f>
        <v>3052.66</v>
      </c>
      <c r="I38" s="4">
        <f>[1]!EntCustCredit($A$2,2015,I$2,$A38)</f>
        <v>0</v>
      </c>
      <c r="J38" s="4">
        <f>[1]!EntCustCredit($A$2,2015,J$2,$A38)</f>
        <v>0</v>
      </c>
      <c r="K38" s="4">
        <f>[1]!EntCustCredit($A$2,2015,K$2,$A38)</f>
        <v>0</v>
      </c>
      <c r="L38" s="4">
        <f>[1]!EntCustCredit($A$2,2015,L$2,$A38)</f>
        <v>0</v>
      </c>
      <c r="M38" s="4">
        <f>[1]!EntCustCredit($A$2,2015,M$2,$A38)</f>
        <v>0</v>
      </c>
      <c r="N38" s="4">
        <f>[1]!EntCustCredit($A$2,2015,N$2,$A38)</f>
        <v>0</v>
      </c>
      <c r="O38" s="4">
        <f>[1]!EntCustCredit($A$2,2015,O$2,$A38)</f>
        <v>0</v>
      </c>
      <c r="P38" s="4">
        <f>[1]!EntCustCredit($A$2,2015,P$2,$A38)</f>
        <v>0</v>
      </c>
      <c r="R38" s="31">
        <f t="shared" si="0"/>
        <v>37060</v>
      </c>
      <c r="S38" s="31">
        <f t="shared" si="1"/>
        <v>12371.17</v>
      </c>
      <c r="T38" s="6">
        <f t="shared" si="2"/>
        <v>0.33381462493254183</v>
      </c>
    </row>
    <row r="39" spans="1:20" x14ac:dyDescent="0.25">
      <c r="A39" s="2" t="s">
        <v>18</v>
      </c>
      <c r="B39" s="2" t="s">
        <v>340</v>
      </c>
      <c r="C39" s="32">
        <f>[1]!EntCustDebit($A$2,2015,112,$A39)</f>
        <v>12925</v>
      </c>
      <c r="E39" s="4">
        <f>[1]!EntCustCredit($A$2,2015,E$2,$A39)</f>
        <v>1068</v>
      </c>
      <c r="F39" s="4">
        <f>[1]!EntCustCredit($A$2,2015,F$2,$A39)</f>
        <v>1068</v>
      </c>
      <c r="G39" s="4">
        <f>[1]!EntCustCredit($A$2,2015,G$2,$A39)</f>
        <v>1068</v>
      </c>
      <c r="H39" s="4">
        <f>[1]!EntCustCredit($A$2,2015,H$2,$A39)</f>
        <v>1068</v>
      </c>
      <c r="I39" s="4">
        <f>[1]!EntCustCredit($A$2,2015,I$2,$A39)</f>
        <v>0</v>
      </c>
      <c r="J39" s="4">
        <f>[1]!EntCustCredit($A$2,2015,J$2,$A39)</f>
        <v>0</v>
      </c>
      <c r="K39" s="4">
        <f>[1]!EntCustCredit($A$2,2015,K$2,$A39)</f>
        <v>0</v>
      </c>
      <c r="L39" s="4">
        <f>[1]!EntCustCredit($A$2,2015,L$2,$A39)</f>
        <v>0</v>
      </c>
      <c r="M39" s="4">
        <f>[1]!EntCustCredit($A$2,2015,M$2,$A39)</f>
        <v>0</v>
      </c>
      <c r="N39" s="4">
        <f>[1]!EntCustCredit($A$2,2015,N$2,$A39)</f>
        <v>0</v>
      </c>
      <c r="O39" s="4">
        <f>[1]!EntCustCredit($A$2,2015,O$2,$A39)</f>
        <v>0</v>
      </c>
      <c r="P39" s="4">
        <f>[1]!EntCustCredit($A$2,2015,P$2,$A39)</f>
        <v>0</v>
      </c>
      <c r="R39" s="31">
        <f t="shared" si="0"/>
        <v>12925</v>
      </c>
      <c r="S39" s="31">
        <f t="shared" si="1"/>
        <v>4272</v>
      </c>
      <c r="T39" s="6">
        <f t="shared" si="2"/>
        <v>0.33052224371373307</v>
      </c>
    </row>
    <row r="40" spans="1:20" x14ac:dyDescent="0.25">
      <c r="A40" s="2" t="s">
        <v>19</v>
      </c>
      <c r="B40" s="2" t="s">
        <v>341</v>
      </c>
      <c r="C40" s="32">
        <f>[1]!EntCustDebit($A$2,2015,112,$A40)</f>
        <v>13949</v>
      </c>
      <c r="E40" s="4">
        <f>[1]!EntCustCredit($A$2,2015,E$2,$A40)</f>
        <v>0</v>
      </c>
      <c r="F40" s="4">
        <f>[1]!EntCustCredit($A$2,2015,F$2,$A40)</f>
        <v>0</v>
      </c>
      <c r="G40" s="4">
        <f>[1]!EntCustCredit($A$2,2015,G$2,$A40)</f>
        <v>0</v>
      </c>
      <c r="H40" s="4">
        <f>[1]!EntCustCredit($A$2,2015,H$2,$A40)</f>
        <v>2000</v>
      </c>
      <c r="I40" s="4">
        <f>[1]!EntCustCredit($A$2,2015,I$2,$A40)</f>
        <v>0</v>
      </c>
      <c r="J40" s="4">
        <f>[1]!EntCustCredit($A$2,2015,J$2,$A40)</f>
        <v>0</v>
      </c>
      <c r="K40" s="4">
        <f>[1]!EntCustCredit($A$2,2015,K$2,$A40)</f>
        <v>0</v>
      </c>
      <c r="L40" s="4">
        <f>[1]!EntCustCredit($A$2,2015,L$2,$A40)</f>
        <v>0</v>
      </c>
      <c r="M40" s="4">
        <f>[1]!EntCustCredit($A$2,2015,M$2,$A40)</f>
        <v>0</v>
      </c>
      <c r="N40" s="4">
        <f>[1]!EntCustCredit($A$2,2015,N$2,$A40)</f>
        <v>0</v>
      </c>
      <c r="O40" s="4">
        <f>[1]!EntCustCredit($A$2,2015,O$2,$A40)</f>
        <v>0</v>
      </c>
      <c r="P40" s="4">
        <f>[1]!EntCustCredit($A$2,2015,P$2,$A40)</f>
        <v>0</v>
      </c>
      <c r="R40" s="31">
        <f t="shared" si="0"/>
        <v>13949</v>
      </c>
      <c r="S40" s="31">
        <f t="shared" si="1"/>
        <v>2000</v>
      </c>
      <c r="T40" s="6">
        <f t="shared" si="2"/>
        <v>0.14337945372428132</v>
      </c>
    </row>
    <row r="41" spans="1:20" x14ac:dyDescent="0.25">
      <c r="A41" s="2" t="s">
        <v>20</v>
      </c>
      <c r="B41" s="2" t="s">
        <v>342</v>
      </c>
      <c r="C41" s="32">
        <f>[1]!EntCustDebit($A$2,2015,112,$A41)</f>
        <v>12621</v>
      </c>
      <c r="E41" s="4">
        <f>[1]!EntCustCredit($A$2,2015,E$2,$A41)</f>
        <v>1051.75</v>
      </c>
      <c r="F41" s="4">
        <f>[1]!EntCustCredit($A$2,2015,F$2,$A41)</f>
        <v>1051.75</v>
      </c>
      <c r="G41" s="4">
        <f>[1]!EntCustCredit($A$2,2015,G$2,$A41)</f>
        <v>1051.75</v>
      </c>
      <c r="H41" s="4">
        <f>[1]!EntCustCredit($A$2,2015,H$2,$A41)</f>
        <v>1051.75</v>
      </c>
      <c r="I41" s="4">
        <f>[1]!EntCustCredit($A$2,2015,I$2,$A41)</f>
        <v>0</v>
      </c>
      <c r="J41" s="4">
        <f>[1]!EntCustCredit($A$2,2015,J$2,$A41)</f>
        <v>0</v>
      </c>
      <c r="K41" s="4">
        <f>[1]!EntCustCredit($A$2,2015,K$2,$A41)</f>
        <v>0</v>
      </c>
      <c r="L41" s="4">
        <f>[1]!EntCustCredit($A$2,2015,L$2,$A41)</f>
        <v>0</v>
      </c>
      <c r="M41" s="4">
        <f>[1]!EntCustCredit($A$2,2015,M$2,$A41)</f>
        <v>0</v>
      </c>
      <c r="N41" s="4">
        <f>[1]!EntCustCredit($A$2,2015,N$2,$A41)</f>
        <v>0</v>
      </c>
      <c r="O41" s="4">
        <f>[1]!EntCustCredit($A$2,2015,O$2,$A41)</f>
        <v>0</v>
      </c>
      <c r="P41" s="4">
        <f>[1]!EntCustCredit($A$2,2015,P$2,$A41)</f>
        <v>0</v>
      </c>
      <c r="R41" s="31">
        <f t="shared" si="0"/>
        <v>12621</v>
      </c>
      <c r="S41" s="31">
        <f t="shared" si="1"/>
        <v>4207</v>
      </c>
      <c r="T41" s="6">
        <f t="shared" si="2"/>
        <v>0.33333333333333331</v>
      </c>
    </row>
    <row r="42" spans="1:20" x14ac:dyDescent="0.25">
      <c r="A42" s="2" t="s">
        <v>21</v>
      </c>
      <c r="B42" s="2" t="s">
        <v>343</v>
      </c>
      <c r="C42" s="32">
        <f>[1]!EntCustDebit($A$2,2015,112,$A42)</f>
        <v>3663</v>
      </c>
      <c r="E42" s="4">
        <f>[1]!EntCustCredit($A$2,2015,E$2,$A42)</f>
        <v>0</v>
      </c>
      <c r="F42" s="4">
        <f>[1]!EntCustCredit($A$2,2015,F$2,$A42)</f>
        <v>0</v>
      </c>
      <c r="G42" s="4">
        <f>[1]!EntCustCredit($A$2,2015,G$2,$A42)</f>
        <v>0</v>
      </c>
      <c r="H42" s="4">
        <f>[1]!EntCustCredit($A$2,2015,H$2,$A42)</f>
        <v>3663</v>
      </c>
      <c r="I42" s="4">
        <f>[1]!EntCustCredit($A$2,2015,I$2,$A42)</f>
        <v>0</v>
      </c>
      <c r="J42" s="4">
        <f>[1]!EntCustCredit($A$2,2015,J$2,$A42)</f>
        <v>0</v>
      </c>
      <c r="K42" s="4">
        <f>[1]!EntCustCredit($A$2,2015,K$2,$A42)</f>
        <v>0</v>
      </c>
      <c r="L42" s="4">
        <f>[1]!EntCustCredit($A$2,2015,L$2,$A42)</f>
        <v>0</v>
      </c>
      <c r="M42" s="4">
        <f>[1]!EntCustCredit($A$2,2015,M$2,$A42)</f>
        <v>0</v>
      </c>
      <c r="N42" s="4">
        <f>[1]!EntCustCredit($A$2,2015,N$2,$A42)</f>
        <v>0</v>
      </c>
      <c r="O42" s="4">
        <f>[1]!EntCustCredit($A$2,2015,O$2,$A42)</f>
        <v>0</v>
      </c>
      <c r="P42" s="4">
        <f>[1]!EntCustCredit($A$2,2015,P$2,$A42)</f>
        <v>0</v>
      </c>
      <c r="R42" s="31">
        <f t="shared" si="0"/>
        <v>3663</v>
      </c>
      <c r="S42" s="31">
        <f t="shared" si="1"/>
        <v>3663</v>
      </c>
      <c r="T42" s="6">
        <f t="shared" si="2"/>
        <v>1</v>
      </c>
    </row>
    <row r="43" spans="1:20" x14ac:dyDescent="0.25">
      <c r="A43" s="2" t="s">
        <v>22</v>
      </c>
      <c r="B43" s="2" t="s">
        <v>344</v>
      </c>
      <c r="C43" s="32">
        <f>[1]!EntCustDebit($A$2,2015,112,$A43)</f>
        <v>2000</v>
      </c>
      <c r="E43" s="4">
        <f>[1]!EntCustCredit($A$2,2015,E$2,$A43)</f>
        <v>163</v>
      </c>
      <c r="F43" s="4">
        <f>[1]!EntCustCredit($A$2,2015,F$2,$A43)</f>
        <v>167</v>
      </c>
      <c r="G43" s="4">
        <f>[1]!EntCustCredit($A$2,2015,G$2,$A43)</f>
        <v>167</v>
      </c>
      <c r="H43" s="4">
        <f>[1]!EntCustCredit($A$2,2015,H$2,$A43)</f>
        <v>167</v>
      </c>
      <c r="I43" s="4">
        <f>[1]!EntCustCredit($A$2,2015,I$2,$A43)</f>
        <v>0</v>
      </c>
      <c r="J43" s="4">
        <f>[1]!EntCustCredit($A$2,2015,J$2,$A43)</f>
        <v>0</v>
      </c>
      <c r="K43" s="4">
        <f>[1]!EntCustCredit($A$2,2015,K$2,$A43)</f>
        <v>0</v>
      </c>
      <c r="L43" s="4">
        <f>[1]!EntCustCredit($A$2,2015,L$2,$A43)</f>
        <v>0</v>
      </c>
      <c r="M43" s="4">
        <f>[1]!EntCustCredit($A$2,2015,M$2,$A43)</f>
        <v>0</v>
      </c>
      <c r="N43" s="4">
        <f>[1]!EntCustCredit($A$2,2015,N$2,$A43)</f>
        <v>0</v>
      </c>
      <c r="O43" s="4">
        <f>[1]!EntCustCredit($A$2,2015,O$2,$A43)</f>
        <v>0</v>
      </c>
      <c r="P43" s="4">
        <f>[1]!EntCustCredit($A$2,2015,P$2,$A43)</f>
        <v>0</v>
      </c>
      <c r="R43" s="31">
        <f t="shared" si="0"/>
        <v>2000</v>
      </c>
      <c r="S43" s="31">
        <f t="shared" si="1"/>
        <v>664</v>
      </c>
      <c r="T43" s="6">
        <f t="shared" si="2"/>
        <v>0.33200000000000002</v>
      </c>
    </row>
    <row r="44" spans="1:20" x14ac:dyDescent="0.25">
      <c r="A44" s="2" t="s">
        <v>23</v>
      </c>
      <c r="B44" s="2" t="s">
        <v>345</v>
      </c>
      <c r="C44" s="32">
        <f>[1]!EntCustDebit($A$2,2015,112,$A44)</f>
        <v>9769</v>
      </c>
      <c r="E44" s="4">
        <f>[1]!EntCustCredit($A$2,2015,E$2,$A44)</f>
        <v>1635</v>
      </c>
      <c r="F44" s="4">
        <f>[1]!EntCustCredit($A$2,2015,F$2,$A44)</f>
        <v>0</v>
      </c>
      <c r="G44" s="4">
        <f>[1]!EntCustCredit($A$2,2015,G$2,$A44)</f>
        <v>824.6</v>
      </c>
      <c r="H44" s="4">
        <f>[1]!EntCustCredit($A$2,2015,H$2,$A44)</f>
        <v>824.6</v>
      </c>
      <c r="I44" s="4">
        <f>[1]!EntCustCredit($A$2,2015,I$2,$A44)</f>
        <v>0</v>
      </c>
      <c r="J44" s="4">
        <f>[1]!EntCustCredit($A$2,2015,J$2,$A44)</f>
        <v>0</v>
      </c>
      <c r="K44" s="4">
        <f>[1]!EntCustCredit($A$2,2015,K$2,$A44)</f>
        <v>0</v>
      </c>
      <c r="L44" s="4">
        <f>[1]!EntCustCredit($A$2,2015,L$2,$A44)</f>
        <v>0</v>
      </c>
      <c r="M44" s="4">
        <f>[1]!EntCustCredit($A$2,2015,M$2,$A44)</f>
        <v>0</v>
      </c>
      <c r="N44" s="4">
        <f>[1]!EntCustCredit($A$2,2015,N$2,$A44)</f>
        <v>0</v>
      </c>
      <c r="O44" s="4">
        <f>[1]!EntCustCredit($A$2,2015,O$2,$A44)</f>
        <v>0</v>
      </c>
      <c r="P44" s="4">
        <f>[1]!EntCustCredit($A$2,2015,P$2,$A44)</f>
        <v>0</v>
      </c>
      <c r="R44" s="31">
        <f t="shared" si="0"/>
        <v>9769</v>
      </c>
      <c r="S44" s="31">
        <f t="shared" si="1"/>
        <v>3284.2</v>
      </c>
      <c r="T44" s="6">
        <f t="shared" si="2"/>
        <v>0.33618589415498001</v>
      </c>
    </row>
    <row r="45" spans="1:20" x14ac:dyDescent="0.25">
      <c r="A45" s="2" t="s">
        <v>24</v>
      </c>
      <c r="B45" s="2" t="s">
        <v>346</v>
      </c>
      <c r="C45" s="32">
        <f>[1]!EntCustDebit($A$2,2015,112,$A45)</f>
        <v>26786</v>
      </c>
      <c r="E45" s="4">
        <f>[1]!EntCustCredit($A$2,2015,E$2,$A45)</f>
        <v>2232.17</v>
      </c>
      <c r="F45" s="4">
        <f>[1]!EntCustCredit($A$2,2015,F$2,$A45)</f>
        <v>2232.17</v>
      </c>
      <c r="G45" s="4">
        <f>[1]!EntCustCredit($A$2,2015,G$2,$A45)</f>
        <v>2232.17</v>
      </c>
      <c r="H45" s="4">
        <f>[1]!EntCustCredit($A$2,2015,H$2,$A45)</f>
        <v>2232.17</v>
      </c>
      <c r="I45" s="4">
        <f>[1]!EntCustCredit($A$2,2015,I$2,$A45)</f>
        <v>0</v>
      </c>
      <c r="J45" s="4">
        <f>[1]!EntCustCredit($A$2,2015,J$2,$A45)</f>
        <v>0</v>
      </c>
      <c r="K45" s="4">
        <f>[1]!EntCustCredit($A$2,2015,K$2,$A45)</f>
        <v>0</v>
      </c>
      <c r="L45" s="4">
        <f>[1]!EntCustCredit($A$2,2015,L$2,$A45)</f>
        <v>0</v>
      </c>
      <c r="M45" s="4">
        <f>[1]!EntCustCredit($A$2,2015,M$2,$A45)</f>
        <v>0</v>
      </c>
      <c r="N45" s="4">
        <f>[1]!EntCustCredit($A$2,2015,N$2,$A45)</f>
        <v>0</v>
      </c>
      <c r="O45" s="4">
        <f>[1]!EntCustCredit($A$2,2015,O$2,$A45)</f>
        <v>0</v>
      </c>
      <c r="P45" s="4">
        <f>[1]!EntCustCredit($A$2,2015,P$2,$A45)</f>
        <v>0</v>
      </c>
      <c r="R45" s="31">
        <f t="shared" si="0"/>
        <v>26786</v>
      </c>
      <c r="S45" s="31">
        <f t="shared" si="1"/>
        <v>8928.68</v>
      </c>
      <c r="T45" s="6">
        <f t="shared" si="2"/>
        <v>0.33333383110580156</v>
      </c>
    </row>
    <row r="46" spans="1:20" x14ac:dyDescent="0.25">
      <c r="A46" s="2" t="s">
        <v>25</v>
      </c>
      <c r="B46" s="2" t="s">
        <v>347</v>
      </c>
      <c r="C46" s="32">
        <f>[1]!EntCustDebit($A$2,2015,112,$A46)</f>
        <v>9069</v>
      </c>
      <c r="E46" s="4">
        <f>[1]!EntCustCredit($A$2,2015,E$2,$A46)</f>
        <v>0</v>
      </c>
      <c r="F46" s="4">
        <f>[1]!EntCustCredit($A$2,2015,F$2,$A46)</f>
        <v>0</v>
      </c>
      <c r="G46" s="4">
        <f>[1]!EntCustCredit($A$2,2015,G$2,$A46)</f>
        <v>906.9</v>
      </c>
      <c r="H46" s="4">
        <f>[1]!EntCustCredit($A$2,2015,H$2,$A46)</f>
        <v>906.9</v>
      </c>
      <c r="I46" s="4">
        <f>[1]!EntCustCredit($A$2,2015,I$2,$A46)</f>
        <v>0</v>
      </c>
      <c r="J46" s="4">
        <f>[1]!EntCustCredit($A$2,2015,J$2,$A46)</f>
        <v>0</v>
      </c>
      <c r="K46" s="4">
        <f>[1]!EntCustCredit($A$2,2015,K$2,$A46)</f>
        <v>0</v>
      </c>
      <c r="L46" s="4">
        <f>[1]!EntCustCredit($A$2,2015,L$2,$A46)</f>
        <v>0</v>
      </c>
      <c r="M46" s="4">
        <f>[1]!EntCustCredit($A$2,2015,M$2,$A46)</f>
        <v>0</v>
      </c>
      <c r="N46" s="4">
        <f>[1]!EntCustCredit($A$2,2015,N$2,$A46)</f>
        <v>0</v>
      </c>
      <c r="O46" s="4">
        <f>[1]!EntCustCredit($A$2,2015,O$2,$A46)</f>
        <v>0</v>
      </c>
      <c r="P46" s="4">
        <f>[1]!EntCustCredit($A$2,2015,P$2,$A46)</f>
        <v>0</v>
      </c>
      <c r="R46" s="31">
        <f t="shared" si="0"/>
        <v>9069</v>
      </c>
      <c r="S46" s="31">
        <f t="shared" si="1"/>
        <v>1813.8</v>
      </c>
      <c r="T46" s="6">
        <f t="shared" si="2"/>
        <v>0.19999999999999998</v>
      </c>
    </row>
    <row r="47" spans="1:20" x14ac:dyDescent="0.25">
      <c r="A47" s="2" t="s">
        <v>26</v>
      </c>
      <c r="B47" s="2" t="s">
        <v>348</v>
      </c>
      <c r="C47" s="32">
        <f>[1]!EntCustDebit($A$2,2015,112,$A47)</f>
        <v>18028</v>
      </c>
      <c r="E47" s="4">
        <f>[1]!EntCustCredit($A$2,2015,E$2,$A47)</f>
        <v>0</v>
      </c>
      <c r="F47" s="4">
        <f>[1]!EntCustCredit($A$2,2015,F$2,$A47)</f>
        <v>4500</v>
      </c>
      <c r="G47" s="4">
        <f>[1]!EntCustCredit($A$2,2015,G$2,$A47)</f>
        <v>0</v>
      </c>
      <c r="H47" s="4">
        <f>[1]!EntCustCredit($A$2,2015,H$2,$A47)</f>
        <v>3000</v>
      </c>
      <c r="I47" s="4">
        <f>[1]!EntCustCredit($A$2,2015,I$2,$A47)</f>
        <v>0</v>
      </c>
      <c r="J47" s="4">
        <f>[1]!EntCustCredit($A$2,2015,J$2,$A47)</f>
        <v>0</v>
      </c>
      <c r="K47" s="4">
        <f>[1]!EntCustCredit($A$2,2015,K$2,$A47)</f>
        <v>0</v>
      </c>
      <c r="L47" s="4">
        <f>[1]!EntCustCredit($A$2,2015,L$2,$A47)</f>
        <v>0</v>
      </c>
      <c r="M47" s="4">
        <f>[1]!EntCustCredit($A$2,2015,M$2,$A47)</f>
        <v>0</v>
      </c>
      <c r="N47" s="4">
        <f>[1]!EntCustCredit($A$2,2015,N$2,$A47)</f>
        <v>0</v>
      </c>
      <c r="O47" s="4">
        <f>[1]!EntCustCredit($A$2,2015,O$2,$A47)</f>
        <v>0</v>
      </c>
      <c r="P47" s="4">
        <f>[1]!EntCustCredit($A$2,2015,P$2,$A47)</f>
        <v>0</v>
      </c>
      <c r="R47" s="31">
        <f t="shared" si="0"/>
        <v>18028</v>
      </c>
      <c r="S47" s="31">
        <f t="shared" si="1"/>
        <v>7500</v>
      </c>
      <c r="T47" s="6">
        <f t="shared" si="2"/>
        <v>0.41601952518304858</v>
      </c>
    </row>
    <row r="48" spans="1:20" x14ac:dyDescent="0.25">
      <c r="A48" s="2" t="s">
        <v>27</v>
      </c>
      <c r="B48" s="2" t="s">
        <v>349</v>
      </c>
      <c r="C48" s="32">
        <f>[1]!EntCustDebit($A$2,2015,112,$A48)</f>
        <v>38464</v>
      </c>
      <c r="E48" s="4">
        <f>[1]!EntCustCredit($A$2,2015,E$2,$A48)</f>
        <v>3205.34</v>
      </c>
      <c r="F48" s="4">
        <f>[1]!EntCustCredit($A$2,2015,F$2,$A48)</f>
        <v>3205.34</v>
      </c>
      <c r="G48" s="4">
        <f>[1]!EntCustCredit($A$2,2015,G$2,$A48)</f>
        <v>3205.34</v>
      </c>
      <c r="H48" s="4">
        <f>[1]!EntCustCredit($A$2,2015,H$2,$A48)</f>
        <v>3205.34</v>
      </c>
      <c r="I48" s="4">
        <f>[1]!EntCustCredit($A$2,2015,I$2,$A48)</f>
        <v>0</v>
      </c>
      <c r="J48" s="4">
        <f>[1]!EntCustCredit($A$2,2015,J$2,$A48)</f>
        <v>0</v>
      </c>
      <c r="K48" s="4">
        <f>[1]!EntCustCredit($A$2,2015,K$2,$A48)</f>
        <v>0</v>
      </c>
      <c r="L48" s="4">
        <f>[1]!EntCustCredit($A$2,2015,L$2,$A48)</f>
        <v>0</v>
      </c>
      <c r="M48" s="4">
        <f>[1]!EntCustCredit($A$2,2015,M$2,$A48)</f>
        <v>0</v>
      </c>
      <c r="N48" s="4">
        <f>[1]!EntCustCredit($A$2,2015,N$2,$A48)</f>
        <v>0</v>
      </c>
      <c r="O48" s="4">
        <f>[1]!EntCustCredit($A$2,2015,O$2,$A48)</f>
        <v>0</v>
      </c>
      <c r="P48" s="4">
        <f>[1]!EntCustCredit($A$2,2015,P$2,$A48)</f>
        <v>0</v>
      </c>
      <c r="R48" s="31">
        <f t="shared" si="0"/>
        <v>38464</v>
      </c>
      <c r="S48" s="31">
        <f t="shared" si="1"/>
        <v>12821.36</v>
      </c>
      <c r="T48" s="6">
        <f t="shared" si="2"/>
        <v>0.33333402662229616</v>
      </c>
    </row>
    <row r="49" spans="1:20" x14ac:dyDescent="0.25">
      <c r="A49" s="2" t="s">
        <v>28</v>
      </c>
      <c r="B49" s="2" t="s">
        <v>350</v>
      </c>
      <c r="C49" s="32">
        <f>[1]!EntCustDebit($A$2,2015,112,$A49)</f>
        <v>11315</v>
      </c>
      <c r="E49" s="4">
        <f>[1]!EntCustCredit($A$2,2015,E$2,$A49)</f>
        <v>942.92</v>
      </c>
      <c r="F49" s="4">
        <f>[1]!EntCustCredit($A$2,2015,F$2,$A49)</f>
        <v>942.92</v>
      </c>
      <c r="G49" s="4">
        <f>[1]!EntCustCredit($A$2,2015,G$2,$A49)</f>
        <v>942.92</v>
      </c>
      <c r="H49" s="4">
        <f>[1]!EntCustCredit($A$2,2015,H$2,$A49)</f>
        <v>942.92</v>
      </c>
      <c r="I49" s="4">
        <f>[1]!EntCustCredit($A$2,2015,I$2,$A49)</f>
        <v>0</v>
      </c>
      <c r="J49" s="4">
        <f>[1]!EntCustCredit($A$2,2015,J$2,$A49)</f>
        <v>0</v>
      </c>
      <c r="K49" s="4">
        <f>[1]!EntCustCredit($A$2,2015,K$2,$A49)</f>
        <v>0</v>
      </c>
      <c r="L49" s="4">
        <f>[1]!EntCustCredit($A$2,2015,L$2,$A49)</f>
        <v>0</v>
      </c>
      <c r="M49" s="4">
        <f>[1]!EntCustCredit($A$2,2015,M$2,$A49)</f>
        <v>0</v>
      </c>
      <c r="N49" s="4">
        <f>[1]!EntCustCredit($A$2,2015,N$2,$A49)</f>
        <v>0</v>
      </c>
      <c r="O49" s="4">
        <f>[1]!EntCustCredit($A$2,2015,O$2,$A49)</f>
        <v>0</v>
      </c>
      <c r="P49" s="4">
        <f>[1]!EntCustCredit($A$2,2015,P$2,$A49)</f>
        <v>0</v>
      </c>
      <c r="R49" s="31">
        <f t="shared" si="0"/>
        <v>11315</v>
      </c>
      <c r="S49" s="31">
        <f t="shared" si="1"/>
        <v>3771.68</v>
      </c>
      <c r="T49" s="6">
        <f t="shared" si="2"/>
        <v>0.3333345117101193</v>
      </c>
    </row>
    <row r="50" spans="1:20" x14ac:dyDescent="0.25">
      <c r="A50" s="2" t="s">
        <v>29</v>
      </c>
      <c r="B50" s="2" t="s">
        <v>351</v>
      </c>
      <c r="C50" s="32">
        <f>[1]!EntCustDebit($A$2,2015,112,$A50)</f>
        <v>24284</v>
      </c>
      <c r="E50" s="4">
        <f>[1]!EntCustCredit($A$2,2015,E$2,$A50)</f>
        <v>2284</v>
      </c>
      <c r="F50" s="4">
        <f>[1]!EntCustCredit($A$2,2015,F$2,$A50)</f>
        <v>2000</v>
      </c>
      <c r="G50" s="4">
        <f>[1]!EntCustCredit($A$2,2015,G$2,$A50)</f>
        <v>2000</v>
      </c>
      <c r="H50" s="4">
        <f>[1]!EntCustCredit($A$2,2015,H$2,$A50)</f>
        <v>2000</v>
      </c>
      <c r="I50" s="4">
        <f>[1]!EntCustCredit($A$2,2015,I$2,$A50)</f>
        <v>0</v>
      </c>
      <c r="J50" s="4">
        <f>[1]!EntCustCredit($A$2,2015,J$2,$A50)</f>
        <v>0</v>
      </c>
      <c r="K50" s="4">
        <f>[1]!EntCustCredit($A$2,2015,K$2,$A50)</f>
        <v>0</v>
      </c>
      <c r="L50" s="4">
        <f>[1]!EntCustCredit($A$2,2015,L$2,$A50)</f>
        <v>0</v>
      </c>
      <c r="M50" s="4">
        <f>[1]!EntCustCredit($A$2,2015,M$2,$A50)</f>
        <v>0</v>
      </c>
      <c r="N50" s="4">
        <f>[1]!EntCustCredit($A$2,2015,N$2,$A50)</f>
        <v>0</v>
      </c>
      <c r="O50" s="4">
        <f>[1]!EntCustCredit($A$2,2015,O$2,$A50)</f>
        <v>0</v>
      </c>
      <c r="P50" s="4">
        <f>[1]!EntCustCredit($A$2,2015,P$2,$A50)</f>
        <v>0</v>
      </c>
      <c r="R50" s="31">
        <f t="shared" si="0"/>
        <v>24284</v>
      </c>
      <c r="S50" s="31">
        <f t="shared" si="1"/>
        <v>8284</v>
      </c>
      <c r="T50" s="6">
        <f t="shared" si="2"/>
        <v>0.34112996211497282</v>
      </c>
    </row>
    <row r="51" spans="1:20" x14ac:dyDescent="0.25">
      <c r="A51" s="2" t="s">
        <v>30</v>
      </c>
      <c r="B51" s="2" t="s">
        <v>352</v>
      </c>
      <c r="C51" s="32">
        <f>[1]!EntCustDebit($A$2,2015,112,$A51)</f>
        <v>15698</v>
      </c>
      <c r="E51" s="4">
        <f>[1]!EntCustCredit($A$2,2015,E$2,$A51)</f>
        <v>1350</v>
      </c>
      <c r="F51" s="4">
        <f>[1]!EntCustCredit($A$2,2015,F$2,$A51)</f>
        <v>1350</v>
      </c>
      <c r="G51" s="4">
        <f>[1]!EntCustCredit($A$2,2015,G$2,$A51)</f>
        <v>0</v>
      </c>
      <c r="H51" s="4">
        <f>[1]!EntCustCredit($A$2,2015,H$2,$A51)</f>
        <v>2700</v>
      </c>
      <c r="I51" s="4">
        <f>[1]!EntCustCredit($A$2,2015,I$2,$A51)</f>
        <v>0</v>
      </c>
      <c r="J51" s="4">
        <f>[1]!EntCustCredit($A$2,2015,J$2,$A51)</f>
        <v>0</v>
      </c>
      <c r="K51" s="4">
        <f>[1]!EntCustCredit($A$2,2015,K$2,$A51)</f>
        <v>0</v>
      </c>
      <c r="L51" s="4">
        <f>[1]!EntCustCredit($A$2,2015,L$2,$A51)</f>
        <v>0</v>
      </c>
      <c r="M51" s="4">
        <f>[1]!EntCustCredit($A$2,2015,M$2,$A51)</f>
        <v>0</v>
      </c>
      <c r="N51" s="4">
        <f>[1]!EntCustCredit($A$2,2015,N$2,$A51)</f>
        <v>0</v>
      </c>
      <c r="O51" s="4">
        <f>[1]!EntCustCredit($A$2,2015,O$2,$A51)</f>
        <v>0</v>
      </c>
      <c r="P51" s="4">
        <f>[1]!EntCustCredit($A$2,2015,P$2,$A51)</f>
        <v>0</v>
      </c>
      <c r="R51" s="31">
        <f t="shared" si="0"/>
        <v>15698</v>
      </c>
      <c r="S51" s="31">
        <f t="shared" si="1"/>
        <v>5400</v>
      </c>
      <c r="T51" s="6">
        <f t="shared" si="2"/>
        <v>0.34399286533316348</v>
      </c>
    </row>
    <row r="52" spans="1:20" x14ac:dyDescent="0.25">
      <c r="A52" s="2" t="s">
        <v>31</v>
      </c>
      <c r="B52" s="2" t="s">
        <v>353</v>
      </c>
      <c r="C52" s="32">
        <f>[1]!EntCustDebit($A$2,2015,112,$A52)</f>
        <v>27044</v>
      </c>
      <c r="E52" s="4">
        <f>[1]!EntCustCredit($A$2,2015,E$2,$A52)</f>
        <v>2261</v>
      </c>
      <c r="F52" s="4">
        <f>[1]!EntCustCredit($A$2,2015,F$2,$A52)</f>
        <v>2253</v>
      </c>
      <c r="G52" s="4">
        <f>[1]!EntCustCredit($A$2,2015,G$2,$A52)</f>
        <v>2253</v>
      </c>
      <c r="H52" s="4">
        <f>[1]!EntCustCredit($A$2,2015,H$2,$A52)</f>
        <v>2253</v>
      </c>
      <c r="I52" s="4">
        <f>[1]!EntCustCredit($A$2,2015,I$2,$A52)</f>
        <v>0</v>
      </c>
      <c r="J52" s="4">
        <f>[1]!EntCustCredit($A$2,2015,J$2,$A52)</f>
        <v>0</v>
      </c>
      <c r="K52" s="4">
        <f>[1]!EntCustCredit($A$2,2015,K$2,$A52)</f>
        <v>0</v>
      </c>
      <c r="L52" s="4">
        <f>[1]!EntCustCredit($A$2,2015,L$2,$A52)</f>
        <v>0</v>
      </c>
      <c r="M52" s="4">
        <f>[1]!EntCustCredit($A$2,2015,M$2,$A52)</f>
        <v>0</v>
      </c>
      <c r="N52" s="4">
        <f>[1]!EntCustCredit($A$2,2015,N$2,$A52)</f>
        <v>0</v>
      </c>
      <c r="O52" s="4">
        <f>[1]!EntCustCredit($A$2,2015,O$2,$A52)</f>
        <v>0</v>
      </c>
      <c r="P52" s="4">
        <f>[1]!EntCustCredit($A$2,2015,P$2,$A52)</f>
        <v>0</v>
      </c>
      <c r="R52" s="31">
        <f t="shared" si="0"/>
        <v>27044</v>
      </c>
      <c r="S52" s="31">
        <f t="shared" si="1"/>
        <v>9020</v>
      </c>
      <c r="T52" s="6">
        <f t="shared" si="2"/>
        <v>0.3335305428191096</v>
      </c>
    </row>
    <row r="53" spans="1:20" x14ac:dyDescent="0.25">
      <c r="A53" s="2" t="s">
        <v>32</v>
      </c>
      <c r="B53" s="2" t="s">
        <v>354</v>
      </c>
      <c r="C53" s="32">
        <f>[1]!EntCustDebit($A$2,2015,112,$A53)</f>
        <v>4484</v>
      </c>
      <c r="E53" s="4">
        <f>[1]!EntCustCredit($A$2,2015,E$2,$A53)</f>
        <v>373.66</v>
      </c>
      <c r="F53" s="4">
        <f>[1]!EntCustCredit($A$2,2015,F$2,$A53)</f>
        <v>373.66</v>
      </c>
      <c r="G53" s="4">
        <f>[1]!EntCustCredit($A$2,2015,G$2,$A53)</f>
        <v>373.66</v>
      </c>
      <c r="H53" s="4">
        <f>[1]!EntCustCredit($A$2,2015,H$2,$A53)</f>
        <v>373.66</v>
      </c>
      <c r="I53" s="4">
        <f>[1]!EntCustCredit($A$2,2015,I$2,$A53)</f>
        <v>0</v>
      </c>
      <c r="J53" s="4">
        <f>[1]!EntCustCredit($A$2,2015,J$2,$A53)</f>
        <v>0</v>
      </c>
      <c r="K53" s="4">
        <f>[1]!EntCustCredit($A$2,2015,K$2,$A53)</f>
        <v>0</v>
      </c>
      <c r="L53" s="4">
        <f>[1]!EntCustCredit($A$2,2015,L$2,$A53)</f>
        <v>0</v>
      </c>
      <c r="M53" s="4">
        <f>[1]!EntCustCredit($A$2,2015,M$2,$A53)</f>
        <v>0</v>
      </c>
      <c r="N53" s="4">
        <f>[1]!EntCustCredit($A$2,2015,N$2,$A53)</f>
        <v>0</v>
      </c>
      <c r="O53" s="4">
        <f>[1]!EntCustCredit($A$2,2015,O$2,$A53)</f>
        <v>0</v>
      </c>
      <c r="P53" s="4">
        <f>[1]!EntCustCredit($A$2,2015,P$2,$A53)</f>
        <v>0</v>
      </c>
      <c r="R53" s="31">
        <f t="shared" si="0"/>
        <v>4484</v>
      </c>
      <c r="S53" s="31">
        <f t="shared" si="1"/>
        <v>1494.64</v>
      </c>
      <c r="T53" s="6">
        <f t="shared" si="2"/>
        <v>0.33332738626226588</v>
      </c>
    </row>
    <row r="54" spans="1:20" x14ac:dyDescent="0.25">
      <c r="A54" s="2" t="s">
        <v>33</v>
      </c>
      <c r="B54" s="2" t="s">
        <v>355</v>
      </c>
      <c r="C54" s="32">
        <f>[1]!EntCustDebit($A$2,2015,112,$A54)</f>
        <v>1191</v>
      </c>
      <c r="E54" s="4">
        <f>[1]!EntCustCredit($A$2,2015,E$2,$A54)</f>
        <v>0</v>
      </c>
      <c r="F54" s="4">
        <f>[1]!EntCustCredit($A$2,2015,F$2,$A54)</f>
        <v>0</v>
      </c>
      <c r="G54" s="4">
        <f>[1]!EntCustCredit($A$2,2015,G$2,$A54)</f>
        <v>0</v>
      </c>
      <c r="H54" s="4">
        <f>[1]!EntCustCredit($A$2,2015,H$2,$A54)</f>
        <v>0</v>
      </c>
      <c r="I54" s="4">
        <f>[1]!EntCustCredit($A$2,2015,I$2,$A54)</f>
        <v>0</v>
      </c>
      <c r="J54" s="4">
        <f>[1]!EntCustCredit($A$2,2015,J$2,$A54)</f>
        <v>0</v>
      </c>
      <c r="K54" s="4">
        <f>[1]!EntCustCredit($A$2,2015,K$2,$A54)</f>
        <v>0</v>
      </c>
      <c r="L54" s="4">
        <f>[1]!EntCustCredit($A$2,2015,L$2,$A54)</f>
        <v>0</v>
      </c>
      <c r="M54" s="4">
        <f>[1]!EntCustCredit($A$2,2015,M$2,$A54)</f>
        <v>0</v>
      </c>
      <c r="N54" s="4">
        <f>[1]!EntCustCredit($A$2,2015,N$2,$A54)</f>
        <v>0</v>
      </c>
      <c r="O54" s="4">
        <f>[1]!EntCustCredit($A$2,2015,O$2,$A54)</f>
        <v>0</v>
      </c>
      <c r="P54" s="4">
        <f>[1]!EntCustCredit($A$2,2015,P$2,$A54)</f>
        <v>0</v>
      </c>
      <c r="R54" s="31">
        <f t="shared" si="0"/>
        <v>1191</v>
      </c>
      <c r="S54" s="31">
        <f t="shared" si="1"/>
        <v>0</v>
      </c>
      <c r="T54" s="6">
        <f t="shared" si="2"/>
        <v>0</v>
      </c>
    </row>
    <row r="55" spans="1:20" x14ac:dyDescent="0.25">
      <c r="A55" s="2" t="s">
        <v>34</v>
      </c>
      <c r="B55" s="2" t="s">
        <v>356</v>
      </c>
      <c r="C55" s="32">
        <f>[1]!EntCustDebit($A$2,2015,112,$A55)</f>
        <v>3452</v>
      </c>
      <c r="E55" s="4">
        <f>[1]!EntCustCredit($A$2,2015,E$2,$A55)</f>
        <v>0</v>
      </c>
      <c r="F55" s="4">
        <f>[1]!EntCustCredit($A$2,2015,F$2,$A55)</f>
        <v>0</v>
      </c>
      <c r="G55" s="4">
        <f>[1]!EntCustCredit($A$2,2015,G$2,$A55)</f>
        <v>0</v>
      </c>
      <c r="H55" s="4">
        <f>[1]!EntCustCredit($A$2,2015,H$2,$A55)</f>
        <v>0</v>
      </c>
      <c r="I55" s="4">
        <f>[1]!EntCustCredit($A$2,2015,I$2,$A55)</f>
        <v>0</v>
      </c>
      <c r="J55" s="4">
        <f>[1]!EntCustCredit($A$2,2015,J$2,$A55)</f>
        <v>0</v>
      </c>
      <c r="K55" s="4">
        <f>[1]!EntCustCredit($A$2,2015,K$2,$A55)</f>
        <v>0</v>
      </c>
      <c r="L55" s="4">
        <f>[1]!EntCustCredit($A$2,2015,L$2,$A55)</f>
        <v>0</v>
      </c>
      <c r="M55" s="4">
        <f>[1]!EntCustCredit($A$2,2015,M$2,$A55)</f>
        <v>0</v>
      </c>
      <c r="N55" s="4">
        <f>[1]!EntCustCredit($A$2,2015,N$2,$A55)</f>
        <v>0</v>
      </c>
      <c r="O55" s="4">
        <f>[1]!EntCustCredit($A$2,2015,O$2,$A55)</f>
        <v>0</v>
      </c>
      <c r="P55" s="4">
        <f>[1]!EntCustCredit($A$2,2015,P$2,$A55)</f>
        <v>0</v>
      </c>
      <c r="R55" s="31">
        <f t="shared" si="0"/>
        <v>3452</v>
      </c>
      <c r="S55" s="31">
        <f t="shared" si="1"/>
        <v>0</v>
      </c>
      <c r="T55" s="6">
        <f t="shared" si="2"/>
        <v>0</v>
      </c>
    </row>
    <row r="56" spans="1:20" x14ac:dyDescent="0.25">
      <c r="A56" s="2" t="s">
        <v>35</v>
      </c>
      <c r="B56" s="2" t="s">
        <v>357</v>
      </c>
      <c r="C56" s="32">
        <f>[1]!EntCustDebit($A$2,2015,112,$A56)</f>
        <v>8518</v>
      </c>
      <c r="E56" s="4">
        <f>[1]!EntCustCredit($A$2,2015,E$2,$A56)</f>
        <v>0</v>
      </c>
      <c r="F56" s="4">
        <f>[1]!EntCustCredit($A$2,2015,F$2,$A56)</f>
        <v>709.83</v>
      </c>
      <c r="G56" s="4">
        <f>[1]!EntCustCredit($A$2,2015,G$2,$A56)</f>
        <v>1419.66</v>
      </c>
      <c r="H56" s="4">
        <f>[1]!EntCustCredit($A$2,2015,H$2,$A56)</f>
        <v>709.83</v>
      </c>
      <c r="I56" s="4">
        <f>[1]!EntCustCredit($A$2,2015,I$2,$A56)</f>
        <v>0</v>
      </c>
      <c r="J56" s="4">
        <f>[1]!EntCustCredit($A$2,2015,J$2,$A56)</f>
        <v>0</v>
      </c>
      <c r="K56" s="4">
        <f>[1]!EntCustCredit($A$2,2015,K$2,$A56)</f>
        <v>0</v>
      </c>
      <c r="L56" s="4">
        <f>[1]!EntCustCredit($A$2,2015,L$2,$A56)</f>
        <v>0</v>
      </c>
      <c r="M56" s="4">
        <f>[1]!EntCustCredit($A$2,2015,M$2,$A56)</f>
        <v>0</v>
      </c>
      <c r="N56" s="4">
        <f>[1]!EntCustCredit($A$2,2015,N$2,$A56)</f>
        <v>0</v>
      </c>
      <c r="O56" s="4">
        <f>[1]!EntCustCredit($A$2,2015,O$2,$A56)</f>
        <v>0</v>
      </c>
      <c r="P56" s="4">
        <f>[1]!EntCustCredit($A$2,2015,P$2,$A56)</f>
        <v>0</v>
      </c>
      <c r="R56" s="31">
        <f t="shared" si="0"/>
        <v>8518</v>
      </c>
      <c r="S56" s="31">
        <f t="shared" si="1"/>
        <v>2839.32</v>
      </c>
      <c r="T56" s="6">
        <f t="shared" si="2"/>
        <v>0.33333176802066217</v>
      </c>
    </row>
    <row r="57" spans="1:20" x14ac:dyDescent="0.25">
      <c r="A57" s="2" t="s">
        <v>36</v>
      </c>
      <c r="B57" s="2" t="s">
        <v>358</v>
      </c>
      <c r="C57" s="32">
        <f>[1]!EntCustDebit($A$2,2015,112,$A57)</f>
        <v>30470</v>
      </c>
      <c r="E57" s="4">
        <f>[1]!EntCustCredit($A$2,2015,E$2,$A57)</f>
        <v>2625</v>
      </c>
      <c r="F57" s="4">
        <f>[1]!EntCustCredit($A$2,2015,F$2,$A57)</f>
        <v>2625</v>
      </c>
      <c r="G57" s="4">
        <f>[1]!EntCustCredit($A$2,2015,G$2,$A57)</f>
        <v>2625</v>
      </c>
      <c r="H57" s="4">
        <f>[1]!EntCustCredit($A$2,2015,H$2,$A57)</f>
        <v>0</v>
      </c>
      <c r="I57" s="4">
        <f>[1]!EntCustCredit($A$2,2015,I$2,$A57)</f>
        <v>0</v>
      </c>
      <c r="J57" s="4">
        <f>[1]!EntCustCredit($A$2,2015,J$2,$A57)</f>
        <v>0</v>
      </c>
      <c r="K57" s="4">
        <f>[1]!EntCustCredit($A$2,2015,K$2,$A57)</f>
        <v>0</v>
      </c>
      <c r="L57" s="4">
        <f>[1]!EntCustCredit($A$2,2015,L$2,$A57)</f>
        <v>0</v>
      </c>
      <c r="M57" s="4">
        <f>[1]!EntCustCredit($A$2,2015,M$2,$A57)</f>
        <v>0</v>
      </c>
      <c r="N57" s="4">
        <f>[1]!EntCustCredit($A$2,2015,N$2,$A57)</f>
        <v>0</v>
      </c>
      <c r="O57" s="4">
        <f>[1]!EntCustCredit($A$2,2015,O$2,$A57)</f>
        <v>0</v>
      </c>
      <c r="P57" s="4">
        <f>[1]!EntCustCredit($A$2,2015,P$2,$A57)</f>
        <v>0</v>
      </c>
      <c r="R57" s="31">
        <f t="shared" si="0"/>
        <v>30470</v>
      </c>
      <c r="S57" s="31">
        <f t="shared" si="1"/>
        <v>7875</v>
      </c>
      <c r="T57" s="6">
        <f t="shared" si="2"/>
        <v>0.25845093534624219</v>
      </c>
    </row>
    <row r="58" spans="1:20" x14ac:dyDescent="0.25">
      <c r="A58" s="2" t="s">
        <v>37</v>
      </c>
      <c r="B58" s="2" t="s">
        <v>359</v>
      </c>
      <c r="C58" s="32">
        <f>[1]!EntCustDebit($A$2,2015,112,$A58)</f>
        <v>17363</v>
      </c>
      <c r="E58" s="4">
        <f>[1]!EntCustCredit($A$2,2015,E$2,$A58)</f>
        <v>1446.99</v>
      </c>
      <c r="F58" s="4">
        <f>[1]!EntCustCredit($A$2,2015,F$2,$A58)</f>
        <v>1446.91</v>
      </c>
      <c r="G58" s="4">
        <f>[1]!EntCustCredit($A$2,2015,G$2,$A58)</f>
        <v>1446.91</v>
      </c>
      <c r="H58" s="4">
        <f>[1]!EntCustCredit($A$2,2015,H$2,$A58)</f>
        <v>1446.91</v>
      </c>
      <c r="I58" s="4">
        <f>[1]!EntCustCredit($A$2,2015,I$2,$A58)</f>
        <v>0</v>
      </c>
      <c r="J58" s="4">
        <f>[1]!EntCustCredit($A$2,2015,J$2,$A58)</f>
        <v>0</v>
      </c>
      <c r="K58" s="4">
        <f>[1]!EntCustCredit($A$2,2015,K$2,$A58)</f>
        <v>0</v>
      </c>
      <c r="L58" s="4">
        <f>[1]!EntCustCredit($A$2,2015,L$2,$A58)</f>
        <v>0</v>
      </c>
      <c r="M58" s="4">
        <f>[1]!EntCustCredit($A$2,2015,M$2,$A58)</f>
        <v>0</v>
      </c>
      <c r="N58" s="4">
        <f>[1]!EntCustCredit($A$2,2015,N$2,$A58)</f>
        <v>0</v>
      </c>
      <c r="O58" s="4">
        <f>[1]!EntCustCredit($A$2,2015,O$2,$A58)</f>
        <v>0</v>
      </c>
      <c r="P58" s="4">
        <f>[1]!EntCustCredit($A$2,2015,P$2,$A58)</f>
        <v>0</v>
      </c>
      <c r="R58" s="31">
        <f t="shared" si="0"/>
        <v>17363</v>
      </c>
      <c r="S58" s="31">
        <f t="shared" si="1"/>
        <v>5787.72</v>
      </c>
      <c r="T58" s="6">
        <f t="shared" si="2"/>
        <v>0.33333640499913608</v>
      </c>
    </row>
    <row r="59" spans="1:20" ht="16.5" thickBot="1" x14ac:dyDescent="0.3">
      <c r="C59" s="33">
        <f>SUM(C37:C58)</f>
        <v>343664</v>
      </c>
      <c r="D59" s="32"/>
      <c r="E59" s="33">
        <f t="shared" ref="E59:S59" si="4">SUM(E37:E58)</f>
        <v>23745</v>
      </c>
      <c r="F59" s="33">
        <f t="shared" si="4"/>
        <v>29621.75</v>
      </c>
      <c r="G59" s="33">
        <f t="shared" si="4"/>
        <v>24918.079999999998</v>
      </c>
      <c r="H59" s="33">
        <f t="shared" si="4"/>
        <v>32892.740000000005</v>
      </c>
      <c r="I59" s="33">
        <f t="shared" si="4"/>
        <v>0</v>
      </c>
      <c r="J59" s="33">
        <f t="shared" si="4"/>
        <v>0</v>
      </c>
      <c r="K59" s="33">
        <f t="shared" si="4"/>
        <v>0</v>
      </c>
      <c r="L59" s="33">
        <f t="shared" si="4"/>
        <v>0</v>
      </c>
      <c r="M59" s="33">
        <f t="shared" si="4"/>
        <v>0</v>
      </c>
      <c r="N59" s="33">
        <f t="shared" si="4"/>
        <v>0</v>
      </c>
      <c r="O59" s="33">
        <f t="shared" si="4"/>
        <v>0</v>
      </c>
      <c r="P59" s="33">
        <f t="shared" si="4"/>
        <v>0</v>
      </c>
      <c r="Q59" s="32"/>
      <c r="R59" s="33">
        <f t="shared" si="4"/>
        <v>343664</v>
      </c>
      <c r="S59" s="33">
        <f t="shared" si="4"/>
        <v>111177.56999999999</v>
      </c>
      <c r="T59" s="34">
        <f t="shared" si="2"/>
        <v>0.32350659364961121</v>
      </c>
    </row>
    <row r="60" spans="1:20" ht="16.5" thickTop="1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20" x14ac:dyDescent="0.25">
      <c r="A61" s="5" t="s">
        <v>321</v>
      </c>
    </row>
    <row r="62" spans="1:20" x14ac:dyDescent="0.25">
      <c r="A62" s="5"/>
    </row>
    <row r="63" spans="1:20" x14ac:dyDescent="0.25">
      <c r="A63" s="5" t="s">
        <v>274</v>
      </c>
      <c r="C63" s="8" t="s">
        <v>259</v>
      </c>
      <c r="D63" s="9"/>
      <c r="E63" s="77" t="s">
        <v>280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  <c r="R63" s="80" t="s">
        <v>278</v>
      </c>
      <c r="S63" s="81"/>
      <c r="T63" s="82"/>
    </row>
    <row r="64" spans="1:20" x14ac:dyDescent="0.25">
      <c r="C64" s="10" t="s">
        <v>319</v>
      </c>
      <c r="D64" s="11"/>
      <c r="E64" s="12" t="s">
        <v>260</v>
      </c>
      <c r="F64" s="13" t="s">
        <v>261</v>
      </c>
      <c r="G64" s="13" t="s">
        <v>262</v>
      </c>
      <c r="H64" s="13" t="s">
        <v>263</v>
      </c>
      <c r="I64" s="13" t="s">
        <v>264</v>
      </c>
      <c r="J64" s="13" t="s">
        <v>265</v>
      </c>
      <c r="K64" s="13" t="s">
        <v>266</v>
      </c>
      <c r="L64" s="13" t="s">
        <v>267</v>
      </c>
      <c r="M64" s="13" t="s">
        <v>268</v>
      </c>
      <c r="N64" s="13" t="s">
        <v>269</v>
      </c>
      <c r="O64" s="13" t="s">
        <v>270</v>
      </c>
      <c r="P64" s="14" t="s">
        <v>271</v>
      </c>
      <c r="Q64" s="3"/>
      <c r="R64" s="74" t="s">
        <v>281</v>
      </c>
      <c r="S64" s="75"/>
      <c r="T64" s="76"/>
    </row>
    <row r="65" spans="1:20" x14ac:dyDescent="0.25">
      <c r="C65" s="10" t="s">
        <v>320</v>
      </c>
      <c r="D65" s="11"/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3"/>
      <c r="R65" s="15" t="s">
        <v>272</v>
      </c>
      <c r="S65" s="16" t="s">
        <v>273</v>
      </c>
      <c r="T65" s="17" t="s">
        <v>273</v>
      </c>
    </row>
    <row r="66" spans="1:20" x14ac:dyDescent="0.25">
      <c r="C66" s="10" t="s">
        <v>282</v>
      </c>
      <c r="D66" s="11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  <c r="R66" s="21"/>
      <c r="S66" s="22"/>
      <c r="T66" s="23"/>
    </row>
    <row r="67" spans="1:20" x14ac:dyDescent="0.25">
      <c r="C67" s="24" t="s">
        <v>275</v>
      </c>
      <c r="D67" s="11"/>
      <c r="E67" s="25" t="s">
        <v>275</v>
      </c>
      <c r="F67" s="26" t="s">
        <v>275</v>
      </c>
      <c r="G67" s="26" t="s">
        <v>275</v>
      </c>
      <c r="H67" s="26" t="s">
        <v>275</v>
      </c>
      <c r="I67" s="26" t="s">
        <v>275</v>
      </c>
      <c r="J67" s="26" t="s">
        <v>275</v>
      </c>
      <c r="K67" s="26" t="s">
        <v>275</v>
      </c>
      <c r="L67" s="26" t="s">
        <v>275</v>
      </c>
      <c r="M67" s="26" t="s">
        <v>275</v>
      </c>
      <c r="N67" s="26" t="s">
        <v>275</v>
      </c>
      <c r="O67" s="26" t="s">
        <v>275</v>
      </c>
      <c r="P67" s="27" t="s">
        <v>275</v>
      </c>
      <c r="Q67" s="3"/>
      <c r="R67" s="28" t="s">
        <v>275</v>
      </c>
      <c r="S67" s="29" t="s">
        <v>275</v>
      </c>
      <c r="T67" s="30" t="s">
        <v>322</v>
      </c>
    </row>
    <row r="68" spans="1:20" x14ac:dyDescent="0.25">
      <c r="A68" s="5" t="s">
        <v>279</v>
      </c>
      <c r="C68" s="32"/>
      <c r="R68" s="31"/>
      <c r="S68" s="31"/>
    </row>
    <row r="69" spans="1:20" x14ac:dyDescent="0.25">
      <c r="A69" s="2" t="s">
        <v>38</v>
      </c>
      <c r="B69" s="2" t="s">
        <v>360</v>
      </c>
      <c r="C69" s="32">
        <f>[1]!EntCustDebit($A$2,2015,112,$A69)</f>
        <v>17867</v>
      </c>
      <c r="E69" s="4">
        <f>[1]!EntCustCredit($A$2,2015,E$2,$A69)</f>
        <v>0</v>
      </c>
      <c r="F69" s="4">
        <f>[1]!EntCustCredit($A$2,2015,F$2,$A69)</f>
        <v>0</v>
      </c>
      <c r="G69" s="4">
        <f>[1]!EntCustCredit($A$2,2015,G$2,$A69)</f>
        <v>0</v>
      </c>
      <c r="H69" s="4">
        <f>[1]!EntCustCredit($A$2,2015,H$2,$A69)</f>
        <v>0</v>
      </c>
      <c r="I69" s="4">
        <f>[1]!EntCustCredit($A$2,2015,I$2,$A69)</f>
        <v>0</v>
      </c>
      <c r="J69" s="4">
        <f>[1]!EntCustCredit($A$2,2015,J$2,$A69)</f>
        <v>0</v>
      </c>
      <c r="K69" s="4">
        <f>[1]!EntCustCredit($A$2,2015,K$2,$A69)</f>
        <v>0</v>
      </c>
      <c r="L69" s="4">
        <f>[1]!EntCustCredit($A$2,2015,L$2,$A69)</f>
        <v>0</v>
      </c>
      <c r="M69" s="4">
        <f>[1]!EntCustCredit($A$2,2015,M$2,$A69)</f>
        <v>0</v>
      </c>
      <c r="N69" s="4">
        <f>[1]!EntCustCredit($A$2,2015,N$2,$A69)</f>
        <v>0</v>
      </c>
      <c r="O69" s="4">
        <f>[1]!EntCustCredit($A$2,2015,O$2,$A69)</f>
        <v>0</v>
      </c>
      <c r="P69" s="4">
        <f>[1]!EntCustCredit($A$2,2015,P$2,$A69)</f>
        <v>0</v>
      </c>
      <c r="R69" s="31">
        <f t="shared" si="0"/>
        <v>17867</v>
      </c>
      <c r="S69" s="31">
        <f t="shared" si="1"/>
        <v>0</v>
      </c>
      <c r="T69" s="6">
        <f t="shared" si="2"/>
        <v>0</v>
      </c>
    </row>
    <row r="70" spans="1:20" x14ac:dyDescent="0.25">
      <c r="A70" s="2" t="s">
        <v>39</v>
      </c>
      <c r="B70" s="2" t="s">
        <v>361</v>
      </c>
      <c r="C70" s="32">
        <f>[1]!EntCustDebit($A$2,2015,112,$A70)</f>
        <v>25495</v>
      </c>
      <c r="E70" s="4">
        <f>[1]!EntCustCredit($A$2,2015,E$2,$A70)</f>
        <v>1500</v>
      </c>
      <c r="F70" s="4">
        <f>[1]!EntCustCredit($A$2,2015,F$2,$A70)</f>
        <v>1500</v>
      </c>
      <c r="G70" s="4">
        <f>[1]!EntCustCredit($A$2,2015,G$2,$A70)</f>
        <v>1500</v>
      </c>
      <c r="H70" s="4">
        <f>[1]!EntCustCredit($A$2,2015,H$2,$A70)</f>
        <v>1500</v>
      </c>
      <c r="I70" s="4">
        <f>[1]!EntCustCredit($A$2,2015,I$2,$A70)</f>
        <v>0</v>
      </c>
      <c r="J70" s="4">
        <f>[1]!EntCustCredit($A$2,2015,J$2,$A70)</f>
        <v>0</v>
      </c>
      <c r="K70" s="4">
        <f>[1]!EntCustCredit($A$2,2015,K$2,$A70)</f>
        <v>0</v>
      </c>
      <c r="L70" s="4">
        <f>[1]!EntCustCredit($A$2,2015,L$2,$A70)</f>
        <v>0</v>
      </c>
      <c r="M70" s="4">
        <f>[1]!EntCustCredit($A$2,2015,M$2,$A70)</f>
        <v>0</v>
      </c>
      <c r="N70" s="4">
        <f>[1]!EntCustCredit($A$2,2015,N$2,$A70)</f>
        <v>0</v>
      </c>
      <c r="O70" s="4">
        <f>[1]!EntCustCredit($A$2,2015,O$2,$A70)</f>
        <v>0</v>
      </c>
      <c r="P70" s="4">
        <f>[1]!EntCustCredit($A$2,2015,P$2,$A70)</f>
        <v>0</v>
      </c>
      <c r="R70" s="31">
        <f t="shared" si="0"/>
        <v>25495</v>
      </c>
      <c r="S70" s="31">
        <f t="shared" si="1"/>
        <v>6000</v>
      </c>
      <c r="T70" s="6">
        <f t="shared" si="2"/>
        <v>0.23534026279662679</v>
      </c>
    </row>
    <row r="71" spans="1:20" x14ac:dyDescent="0.25">
      <c r="A71" s="2" t="s">
        <v>40</v>
      </c>
      <c r="B71" s="2" t="s">
        <v>362</v>
      </c>
      <c r="C71" s="32">
        <f>[1]!EntCustDebit($A$2,2015,112,$A71)</f>
        <v>22274</v>
      </c>
      <c r="E71" s="4">
        <f>[1]!EntCustCredit($A$2,2015,E$2,$A71)</f>
        <v>1856</v>
      </c>
      <c r="F71" s="4">
        <f>[1]!EntCustCredit($A$2,2015,F$2,$A71)</f>
        <v>1856</v>
      </c>
      <c r="G71" s="4">
        <f>[1]!EntCustCredit($A$2,2015,G$2,$A71)</f>
        <v>1856</v>
      </c>
      <c r="H71" s="4">
        <f>[1]!EntCustCredit($A$2,2015,H$2,$A71)</f>
        <v>1856</v>
      </c>
      <c r="I71" s="4">
        <f>[1]!EntCustCredit($A$2,2015,I$2,$A71)</f>
        <v>0</v>
      </c>
      <c r="J71" s="4">
        <f>[1]!EntCustCredit($A$2,2015,J$2,$A71)</f>
        <v>0</v>
      </c>
      <c r="K71" s="4">
        <f>[1]!EntCustCredit($A$2,2015,K$2,$A71)</f>
        <v>0</v>
      </c>
      <c r="L71" s="4">
        <f>[1]!EntCustCredit($A$2,2015,L$2,$A71)</f>
        <v>0</v>
      </c>
      <c r="M71" s="4">
        <f>[1]!EntCustCredit($A$2,2015,M$2,$A71)</f>
        <v>0</v>
      </c>
      <c r="N71" s="4">
        <f>[1]!EntCustCredit($A$2,2015,N$2,$A71)</f>
        <v>0</v>
      </c>
      <c r="O71" s="4">
        <f>[1]!EntCustCredit($A$2,2015,O$2,$A71)</f>
        <v>0</v>
      </c>
      <c r="P71" s="4">
        <f>[1]!EntCustCredit($A$2,2015,P$2,$A71)</f>
        <v>0</v>
      </c>
      <c r="R71" s="31">
        <f t="shared" si="0"/>
        <v>22274</v>
      </c>
      <c r="S71" s="31">
        <f t="shared" si="1"/>
        <v>7424</v>
      </c>
      <c r="T71" s="6">
        <f t="shared" si="2"/>
        <v>0.33330340307084494</v>
      </c>
    </row>
    <row r="72" spans="1:20" x14ac:dyDescent="0.25">
      <c r="A72" s="2" t="s">
        <v>41</v>
      </c>
      <c r="B72" s="2" t="s">
        <v>363</v>
      </c>
      <c r="C72" s="32">
        <f>[1]!EntCustDebit($A$2,2015,112,$A72)</f>
        <v>25737</v>
      </c>
      <c r="E72" s="4">
        <f>[1]!EntCustCredit($A$2,2015,E$2,$A72)</f>
        <v>0</v>
      </c>
      <c r="F72" s="4">
        <f>[1]!EntCustCredit($A$2,2015,F$2,$A72)</f>
        <v>0</v>
      </c>
      <c r="G72" s="4">
        <f>[1]!EntCustCredit($A$2,2015,G$2,$A72)</f>
        <v>0</v>
      </c>
      <c r="H72" s="4">
        <f>[1]!EntCustCredit($A$2,2015,H$2,$A72)</f>
        <v>0</v>
      </c>
      <c r="I72" s="4">
        <f>[1]!EntCustCredit($A$2,2015,I$2,$A72)</f>
        <v>0</v>
      </c>
      <c r="J72" s="4">
        <f>[1]!EntCustCredit($A$2,2015,J$2,$A72)</f>
        <v>0</v>
      </c>
      <c r="K72" s="4">
        <f>[1]!EntCustCredit($A$2,2015,K$2,$A72)</f>
        <v>0</v>
      </c>
      <c r="L72" s="4">
        <f>[1]!EntCustCredit($A$2,2015,L$2,$A72)</f>
        <v>0</v>
      </c>
      <c r="M72" s="4">
        <f>[1]!EntCustCredit($A$2,2015,M$2,$A72)</f>
        <v>0</v>
      </c>
      <c r="N72" s="4">
        <f>[1]!EntCustCredit($A$2,2015,N$2,$A72)</f>
        <v>0</v>
      </c>
      <c r="O72" s="4">
        <f>[1]!EntCustCredit($A$2,2015,O$2,$A72)</f>
        <v>0</v>
      </c>
      <c r="P72" s="4">
        <f>[1]!EntCustCredit($A$2,2015,P$2,$A72)</f>
        <v>0</v>
      </c>
      <c r="R72" s="31">
        <f t="shared" si="0"/>
        <v>25737</v>
      </c>
      <c r="S72" s="31">
        <f t="shared" si="1"/>
        <v>0</v>
      </c>
      <c r="T72" s="6">
        <f t="shared" si="2"/>
        <v>0</v>
      </c>
    </row>
    <row r="73" spans="1:20" x14ac:dyDescent="0.25">
      <c r="A73" s="2" t="s">
        <v>42</v>
      </c>
      <c r="B73" s="2" t="s">
        <v>364</v>
      </c>
      <c r="C73" s="32">
        <f>[1]!EntCustDebit($A$2,2015,112,$A73)</f>
        <v>15443</v>
      </c>
      <c r="E73" s="4">
        <f>[1]!EntCustCredit($A$2,2015,E$2,$A73)</f>
        <v>120</v>
      </c>
      <c r="F73" s="4">
        <f>[1]!EntCustCredit($A$2,2015,F$2,$A73)</f>
        <v>120</v>
      </c>
      <c r="G73" s="4">
        <f>[1]!EntCustCredit($A$2,2015,G$2,$A73)</f>
        <v>120</v>
      </c>
      <c r="H73" s="4">
        <f>[1]!EntCustCredit($A$2,2015,H$2,$A73)</f>
        <v>1620</v>
      </c>
      <c r="I73" s="4">
        <f>[1]!EntCustCredit($A$2,2015,I$2,$A73)</f>
        <v>0</v>
      </c>
      <c r="J73" s="4">
        <f>[1]!EntCustCredit($A$2,2015,J$2,$A73)</f>
        <v>0</v>
      </c>
      <c r="K73" s="4">
        <f>[1]!EntCustCredit($A$2,2015,K$2,$A73)</f>
        <v>0</v>
      </c>
      <c r="L73" s="4">
        <f>[1]!EntCustCredit($A$2,2015,L$2,$A73)</f>
        <v>0</v>
      </c>
      <c r="M73" s="4">
        <f>[1]!EntCustCredit($A$2,2015,M$2,$A73)</f>
        <v>0</v>
      </c>
      <c r="N73" s="4">
        <f>[1]!EntCustCredit($A$2,2015,N$2,$A73)</f>
        <v>0</v>
      </c>
      <c r="O73" s="4">
        <f>[1]!EntCustCredit($A$2,2015,O$2,$A73)</f>
        <v>0</v>
      </c>
      <c r="P73" s="4">
        <f>[1]!EntCustCredit($A$2,2015,P$2,$A73)</f>
        <v>0</v>
      </c>
      <c r="R73" s="31">
        <f t="shared" si="0"/>
        <v>15443</v>
      </c>
      <c r="S73" s="31">
        <f t="shared" si="1"/>
        <v>1980</v>
      </c>
      <c r="T73" s="6">
        <f t="shared" si="2"/>
        <v>0.12821343003302468</v>
      </c>
    </row>
    <row r="74" spans="1:20" x14ac:dyDescent="0.25">
      <c r="A74" s="2" t="s">
        <v>43</v>
      </c>
      <c r="B74" s="2" t="s">
        <v>365</v>
      </c>
      <c r="C74" s="32">
        <f>[1]!EntCustDebit($A$2,2015,112,$A74)</f>
        <v>17640</v>
      </c>
      <c r="E74" s="4">
        <f>[1]!EntCustCredit($A$2,2015,E$2,$A74)</f>
        <v>0</v>
      </c>
      <c r="F74" s="4">
        <f>[1]!EntCustCredit($A$2,2015,F$2,$A74)</f>
        <v>2940</v>
      </c>
      <c r="G74" s="4">
        <f>[1]!EntCustCredit($A$2,2015,G$2,$A74)</f>
        <v>0</v>
      </c>
      <c r="H74" s="4">
        <f>[1]!EntCustCredit($A$2,2015,H$2,$A74)</f>
        <v>2940</v>
      </c>
      <c r="I74" s="4">
        <f>[1]!EntCustCredit($A$2,2015,I$2,$A74)</f>
        <v>0</v>
      </c>
      <c r="J74" s="4">
        <f>[1]!EntCustCredit($A$2,2015,J$2,$A74)</f>
        <v>0</v>
      </c>
      <c r="K74" s="4">
        <f>[1]!EntCustCredit($A$2,2015,K$2,$A74)</f>
        <v>0</v>
      </c>
      <c r="L74" s="4">
        <f>[1]!EntCustCredit($A$2,2015,L$2,$A74)</f>
        <v>0</v>
      </c>
      <c r="M74" s="4">
        <f>[1]!EntCustCredit($A$2,2015,M$2,$A74)</f>
        <v>0</v>
      </c>
      <c r="N74" s="4">
        <f>[1]!EntCustCredit($A$2,2015,N$2,$A74)</f>
        <v>0</v>
      </c>
      <c r="O74" s="4">
        <f>[1]!EntCustCredit($A$2,2015,O$2,$A74)</f>
        <v>0</v>
      </c>
      <c r="P74" s="4">
        <f>[1]!EntCustCredit($A$2,2015,P$2,$A74)</f>
        <v>0</v>
      </c>
      <c r="R74" s="31">
        <f t="shared" si="0"/>
        <v>17640</v>
      </c>
      <c r="S74" s="31">
        <f t="shared" si="1"/>
        <v>5880</v>
      </c>
      <c r="T74" s="6">
        <f t="shared" si="2"/>
        <v>0.33333333333333331</v>
      </c>
    </row>
    <row r="75" spans="1:20" x14ac:dyDescent="0.25">
      <c r="A75" s="2" t="s">
        <v>44</v>
      </c>
      <c r="B75" s="2" t="s">
        <v>366</v>
      </c>
      <c r="C75" s="32">
        <f>[1]!EntCustDebit($A$2,2015,112,$A75)</f>
        <v>28484</v>
      </c>
      <c r="E75" s="4">
        <f>[1]!EntCustCredit($A$2,2015,E$2,$A75)</f>
        <v>1250</v>
      </c>
      <c r="F75" s="4">
        <f>[1]!EntCustCredit($A$2,2015,F$2,$A75)</f>
        <v>1250</v>
      </c>
      <c r="G75" s="4">
        <f>[1]!EntCustCredit($A$2,2015,G$2,$A75)</f>
        <v>1250</v>
      </c>
      <c r="H75" s="4">
        <f>[1]!EntCustCredit($A$2,2015,H$2,$A75)</f>
        <v>6250</v>
      </c>
      <c r="I75" s="4">
        <f>[1]!EntCustCredit($A$2,2015,I$2,$A75)</f>
        <v>0</v>
      </c>
      <c r="J75" s="4">
        <f>[1]!EntCustCredit($A$2,2015,J$2,$A75)</f>
        <v>0</v>
      </c>
      <c r="K75" s="4">
        <f>[1]!EntCustCredit($A$2,2015,K$2,$A75)</f>
        <v>0</v>
      </c>
      <c r="L75" s="4">
        <f>[1]!EntCustCredit($A$2,2015,L$2,$A75)</f>
        <v>0</v>
      </c>
      <c r="M75" s="4">
        <f>[1]!EntCustCredit($A$2,2015,M$2,$A75)</f>
        <v>0</v>
      </c>
      <c r="N75" s="4">
        <f>[1]!EntCustCredit($A$2,2015,N$2,$A75)</f>
        <v>0</v>
      </c>
      <c r="O75" s="4">
        <f>[1]!EntCustCredit($A$2,2015,O$2,$A75)</f>
        <v>0</v>
      </c>
      <c r="P75" s="4">
        <f>[1]!EntCustCredit($A$2,2015,P$2,$A75)</f>
        <v>0</v>
      </c>
      <c r="R75" s="31">
        <f t="shared" si="0"/>
        <v>28484</v>
      </c>
      <c r="S75" s="31">
        <f t="shared" si="1"/>
        <v>10000</v>
      </c>
      <c r="T75" s="6">
        <f t="shared" si="2"/>
        <v>0.35107428731919677</v>
      </c>
    </row>
    <row r="76" spans="1:20" x14ac:dyDescent="0.25">
      <c r="A76" s="2" t="s">
        <v>45</v>
      </c>
      <c r="B76" s="2" t="s">
        <v>367</v>
      </c>
      <c r="C76" s="32">
        <f>[1]!EntCustDebit($A$2,2015,112,$A76)</f>
        <v>17330</v>
      </c>
      <c r="E76" s="4">
        <f>[1]!EntCustCredit($A$2,2015,E$2,$A76)</f>
        <v>0</v>
      </c>
      <c r="F76" s="4">
        <f>[1]!EntCustCredit($A$2,2015,F$2,$A76)</f>
        <v>0</v>
      </c>
      <c r="G76" s="4">
        <f>[1]!EntCustCredit($A$2,2015,G$2,$A76)</f>
        <v>0</v>
      </c>
      <c r="H76" s="4">
        <f>[1]!EntCustCredit($A$2,2015,H$2,$A76)</f>
        <v>0</v>
      </c>
      <c r="I76" s="4">
        <f>[1]!EntCustCredit($A$2,2015,I$2,$A76)</f>
        <v>0</v>
      </c>
      <c r="J76" s="4">
        <f>[1]!EntCustCredit($A$2,2015,J$2,$A76)</f>
        <v>0</v>
      </c>
      <c r="K76" s="4">
        <f>[1]!EntCustCredit($A$2,2015,K$2,$A76)</f>
        <v>0</v>
      </c>
      <c r="L76" s="4">
        <f>[1]!EntCustCredit($A$2,2015,L$2,$A76)</f>
        <v>0</v>
      </c>
      <c r="M76" s="4">
        <f>[1]!EntCustCredit($A$2,2015,M$2,$A76)</f>
        <v>0</v>
      </c>
      <c r="N76" s="4">
        <f>[1]!EntCustCredit($A$2,2015,N$2,$A76)</f>
        <v>0</v>
      </c>
      <c r="O76" s="4">
        <f>[1]!EntCustCredit($A$2,2015,O$2,$A76)</f>
        <v>0</v>
      </c>
      <c r="P76" s="4">
        <f>[1]!EntCustCredit($A$2,2015,P$2,$A76)</f>
        <v>0</v>
      </c>
      <c r="R76" s="31">
        <f t="shared" si="0"/>
        <v>17330</v>
      </c>
      <c r="S76" s="31">
        <f t="shared" si="1"/>
        <v>0</v>
      </c>
      <c r="T76" s="6">
        <f t="shared" si="2"/>
        <v>0</v>
      </c>
    </row>
    <row r="77" spans="1:20" x14ac:dyDescent="0.25">
      <c r="A77" s="2" t="s">
        <v>46</v>
      </c>
      <c r="B77" s="2" t="s">
        <v>368</v>
      </c>
      <c r="C77" s="32">
        <f>[1]!EntCustDebit($A$2,2015,112,$A77)</f>
        <v>14728</v>
      </c>
      <c r="E77" s="4">
        <f>[1]!EntCustCredit($A$2,2015,E$2,$A77)</f>
        <v>0</v>
      </c>
      <c r="F77" s="4">
        <f>[1]!EntCustCredit($A$2,2015,F$2,$A77)</f>
        <v>0</v>
      </c>
      <c r="G77" s="4">
        <f>[1]!EntCustCredit($A$2,2015,G$2,$A77)</f>
        <v>2000</v>
      </c>
      <c r="H77" s="4">
        <f>[1]!EntCustCredit($A$2,2015,H$2,$A77)</f>
        <v>0</v>
      </c>
      <c r="I77" s="4">
        <f>[1]!EntCustCredit($A$2,2015,I$2,$A77)</f>
        <v>0</v>
      </c>
      <c r="J77" s="4">
        <f>[1]!EntCustCredit($A$2,2015,J$2,$A77)</f>
        <v>0</v>
      </c>
      <c r="K77" s="4">
        <f>[1]!EntCustCredit($A$2,2015,K$2,$A77)</f>
        <v>0</v>
      </c>
      <c r="L77" s="4">
        <f>[1]!EntCustCredit($A$2,2015,L$2,$A77)</f>
        <v>0</v>
      </c>
      <c r="M77" s="4">
        <f>[1]!EntCustCredit($A$2,2015,M$2,$A77)</f>
        <v>0</v>
      </c>
      <c r="N77" s="4">
        <f>[1]!EntCustCredit($A$2,2015,N$2,$A77)</f>
        <v>0</v>
      </c>
      <c r="O77" s="4">
        <f>[1]!EntCustCredit($A$2,2015,O$2,$A77)</f>
        <v>0</v>
      </c>
      <c r="P77" s="4">
        <f>[1]!EntCustCredit($A$2,2015,P$2,$A77)</f>
        <v>0</v>
      </c>
      <c r="R77" s="31">
        <f t="shared" si="0"/>
        <v>14728</v>
      </c>
      <c r="S77" s="31">
        <f t="shared" si="1"/>
        <v>2000</v>
      </c>
      <c r="T77" s="6">
        <f t="shared" si="2"/>
        <v>0.13579576317218903</v>
      </c>
    </row>
    <row r="78" spans="1:20" x14ac:dyDescent="0.25">
      <c r="A78" s="2" t="s">
        <v>47</v>
      </c>
      <c r="B78" s="2" t="s">
        <v>369</v>
      </c>
      <c r="C78" s="32">
        <f>[1]!EntCustDebit($A$2,2015,112,$A78)</f>
        <v>15234</v>
      </c>
      <c r="E78" s="4">
        <f>[1]!EntCustCredit($A$2,2015,E$2,$A78)</f>
        <v>0</v>
      </c>
      <c r="F78" s="4">
        <f>[1]!EntCustCredit($A$2,2015,F$2,$A78)</f>
        <v>0</v>
      </c>
      <c r="G78" s="4">
        <f>[1]!EntCustCredit($A$2,2015,G$2,$A78)</f>
        <v>0</v>
      </c>
      <c r="H78" s="4">
        <f>[1]!EntCustCredit($A$2,2015,H$2,$A78)</f>
        <v>0</v>
      </c>
      <c r="I78" s="4">
        <f>[1]!EntCustCredit($A$2,2015,I$2,$A78)</f>
        <v>0</v>
      </c>
      <c r="J78" s="4">
        <f>[1]!EntCustCredit($A$2,2015,J$2,$A78)</f>
        <v>0</v>
      </c>
      <c r="K78" s="4">
        <f>[1]!EntCustCredit($A$2,2015,K$2,$A78)</f>
        <v>0</v>
      </c>
      <c r="L78" s="4">
        <f>[1]!EntCustCredit($A$2,2015,L$2,$A78)</f>
        <v>0</v>
      </c>
      <c r="M78" s="4">
        <f>[1]!EntCustCredit($A$2,2015,M$2,$A78)</f>
        <v>0</v>
      </c>
      <c r="N78" s="4">
        <f>[1]!EntCustCredit($A$2,2015,N$2,$A78)</f>
        <v>0</v>
      </c>
      <c r="O78" s="4">
        <f>[1]!EntCustCredit($A$2,2015,O$2,$A78)</f>
        <v>0</v>
      </c>
      <c r="P78" s="4">
        <f>[1]!EntCustCredit($A$2,2015,P$2,$A78)</f>
        <v>0</v>
      </c>
      <c r="R78" s="31">
        <f t="shared" si="0"/>
        <v>15234</v>
      </c>
      <c r="S78" s="31">
        <f t="shared" si="1"/>
        <v>0</v>
      </c>
      <c r="T78" s="6">
        <f t="shared" si="2"/>
        <v>0</v>
      </c>
    </row>
    <row r="79" spans="1:20" x14ac:dyDescent="0.25">
      <c r="A79" s="2" t="s">
        <v>48</v>
      </c>
      <c r="B79" s="2" t="s">
        <v>370</v>
      </c>
      <c r="C79" s="32">
        <f>[1]!EntCustDebit($A$2,2015,112,$A79)</f>
        <v>9929</v>
      </c>
      <c r="E79" s="4">
        <f>[1]!EntCustCredit($A$2,2015,E$2,$A79)</f>
        <v>1141.67</v>
      </c>
      <c r="F79" s="4">
        <f>[1]!EntCustCredit($A$2,2015,F$2,$A79)</f>
        <v>0</v>
      </c>
      <c r="G79" s="4">
        <f>[1]!EntCustCredit($A$2,2015,G$2,$A79)</f>
        <v>600</v>
      </c>
      <c r="H79" s="4">
        <f>[1]!EntCustCredit($A$2,2015,H$2,$A79)</f>
        <v>600</v>
      </c>
      <c r="I79" s="4">
        <f>[1]!EntCustCredit($A$2,2015,I$2,$A79)</f>
        <v>0</v>
      </c>
      <c r="J79" s="4">
        <f>[1]!EntCustCredit($A$2,2015,J$2,$A79)</f>
        <v>0</v>
      </c>
      <c r="K79" s="4">
        <f>[1]!EntCustCredit($A$2,2015,K$2,$A79)</f>
        <v>0</v>
      </c>
      <c r="L79" s="4">
        <f>[1]!EntCustCredit($A$2,2015,L$2,$A79)</f>
        <v>0</v>
      </c>
      <c r="M79" s="4">
        <f>[1]!EntCustCredit($A$2,2015,M$2,$A79)</f>
        <v>0</v>
      </c>
      <c r="N79" s="4">
        <f>[1]!EntCustCredit($A$2,2015,N$2,$A79)</f>
        <v>0</v>
      </c>
      <c r="O79" s="4">
        <f>[1]!EntCustCredit($A$2,2015,O$2,$A79)</f>
        <v>0</v>
      </c>
      <c r="P79" s="4">
        <f>[1]!EntCustCredit($A$2,2015,P$2,$A79)</f>
        <v>0</v>
      </c>
      <c r="R79" s="31">
        <f t="shared" si="0"/>
        <v>9929</v>
      </c>
      <c r="S79" s="31">
        <f t="shared" si="1"/>
        <v>2341.67</v>
      </c>
      <c r="T79" s="6">
        <f t="shared" si="2"/>
        <v>0.23584147446872797</v>
      </c>
    </row>
    <row r="80" spans="1:20" x14ac:dyDescent="0.25">
      <c r="A80" s="2" t="s">
        <v>49</v>
      </c>
      <c r="B80" s="2" t="s">
        <v>371</v>
      </c>
      <c r="C80" s="32">
        <f>[1]!EntCustDebit($A$2,2015,112,$A80)</f>
        <v>6285</v>
      </c>
      <c r="E80" s="4">
        <f>[1]!EntCustCredit($A$2,2015,E$2,$A80)</f>
        <v>0</v>
      </c>
      <c r="F80" s="4">
        <f>[1]!EntCustCredit($A$2,2015,F$2,$A80)</f>
        <v>0</v>
      </c>
      <c r="G80" s="4">
        <f>[1]!EntCustCredit($A$2,2015,G$2,$A80)</f>
        <v>0</v>
      </c>
      <c r="H80" s="4">
        <f>[1]!EntCustCredit($A$2,2015,H$2,$A80)</f>
        <v>1250</v>
      </c>
      <c r="I80" s="4">
        <f>[1]!EntCustCredit($A$2,2015,I$2,$A80)</f>
        <v>0</v>
      </c>
      <c r="J80" s="4">
        <f>[1]!EntCustCredit($A$2,2015,J$2,$A80)</f>
        <v>0</v>
      </c>
      <c r="K80" s="4">
        <f>[1]!EntCustCredit($A$2,2015,K$2,$A80)</f>
        <v>0</v>
      </c>
      <c r="L80" s="4">
        <f>[1]!EntCustCredit($A$2,2015,L$2,$A80)</f>
        <v>0</v>
      </c>
      <c r="M80" s="4">
        <f>[1]!EntCustCredit($A$2,2015,M$2,$A80)</f>
        <v>0</v>
      </c>
      <c r="N80" s="4">
        <f>[1]!EntCustCredit($A$2,2015,N$2,$A80)</f>
        <v>0</v>
      </c>
      <c r="O80" s="4">
        <f>[1]!EntCustCredit($A$2,2015,O$2,$A80)</f>
        <v>0</v>
      </c>
      <c r="P80" s="4">
        <f>[1]!EntCustCredit($A$2,2015,P$2,$A80)</f>
        <v>0</v>
      </c>
      <c r="R80" s="31">
        <f t="shared" si="0"/>
        <v>6285</v>
      </c>
      <c r="S80" s="31">
        <f t="shared" si="1"/>
        <v>1250</v>
      </c>
      <c r="T80" s="6">
        <f t="shared" si="2"/>
        <v>0.19888623707239458</v>
      </c>
    </row>
    <row r="81" spans="1:20" x14ac:dyDescent="0.25">
      <c r="A81" s="2" t="s">
        <v>50</v>
      </c>
      <c r="B81" s="2" t="s">
        <v>372</v>
      </c>
      <c r="C81" s="32">
        <f>[1]!EntCustDebit($A$2,2015,112,$A81)</f>
        <v>16794</v>
      </c>
      <c r="E81" s="4">
        <f>[1]!EntCustCredit($A$2,2015,E$2,$A81)</f>
        <v>0</v>
      </c>
      <c r="F81" s="4">
        <f>[1]!EntCustCredit($A$2,2015,F$2,$A81)</f>
        <v>2000</v>
      </c>
      <c r="G81" s="4">
        <f>[1]!EntCustCredit($A$2,2015,G$2,$A81)</f>
        <v>0</v>
      </c>
      <c r="H81" s="4">
        <f>[1]!EntCustCredit($A$2,2015,H$2,$A81)</f>
        <v>1000</v>
      </c>
      <c r="I81" s="4">
        <f>[1]!EntCustCredit($A$2,2015,I$2,$A81)</f>
        <v>0</v>
      </c>
      <c r="J81" s="4">
        <f>[1]!EntCustCredit($A$2,2015,J$2,$A81)</f>
        <v>0</v>
      </c>
      <c r="K81" s="4">
        <f>[1]!EntCustCredit($A$2,2015,K$2,$A81)</f>
        <v>0</v>
      </c>
      <c r="L81" s="4">
        <f>[1]!EntCustCredit($A$2,2015,L$2,$A81)</f>
        <v>0</v>
      </c>
      <c r="M81" s="4">
        <f>[1]!EntCustCredit($A$2,2015,M$2,$A81)</f>
        <v>0</v>
      </c>
      <c r="N81" s="4">
        <f>[1]!EntCustCredit($A$2,2015,N$2,$A81)</f>
        <v>0</v>
      </c>
      <c r="O81" s="4">
        <f>[1]!EntCustCredit($A$2,2015,O$2,$A81)</f>
        <v>0</v>
      </c>
      <c r="P81" s="4">
        <f>[1]!EntCustCredit($A$2,2015,P$2,$A81)</f>
        <v>0</v>
      </c>
      <c r="R81" s="31">
        <f t="shared" si="0"/>
        <v>16794</v>
      </c>
      <c r="S81" s="31">
        <f t="shared" si="1"/>
        <v>3000</v>
      </c>
      <c r="T81" s="6">
        <f t="shared" si="2"/>
        <v>0.17863522686673813</v>
      </c>
    </row>
    <row r="82" spans="1:20" x14ac:dyDescent="0.25">
      <c r="A82" s="2" t="s">
        <v>51</v>
      </c>
      <c r="B82" s="2" t="s">
        <v>373</v>
      </c>
      <c r="C82" s="32">
        <f>[1]!EntCustDebit($A$2,2015,112,$A82)</f>
        <v>38342</v>
      </c>
      <c r="E82" s="4">
        <f>[1]!EntCustCredit($A$2,2015,E$2,$A82)</f>
        <v>4059</v>
      </c>
      <c r="F82" s="4">
        <f>[1]!EntCustCredit($A$2,2015,F$2,$A82)</f>
        <v>2500</v>
      </c>
      <c r="G82" s="4">
        <f>[1]!EntCustCredit($A$2,2015,G$2,$A82)</f>
        <v>0</v>
      </c>
      <c r="H82" s="4">
        <f>[1]!EntCustCredit($A$2,2015,H$2,$A82)</f>
        <v>1000</v>
      </c>
      <c r="I82" s="4">
        <f>[1]!EntCustCredit($A$2,2015,I$2,$A82)</f>
        <v>0</v>
      </c>
      <c r="J82" s="4">
        <f>[1]!EntCustCredit($A$2,2015,J$2,$A82)</f>
        <v>0</v>
      </c>
      <c r="K82" s="4">
        <f>[1]!EntCustCredit($A$2,2015,K$2,$A82)</f>
        <v>0</v>
      </c>
      <c r="L82" s="4">
        <f>[1]!EntCustCredit($A$2,2015,L$2,$A82)</f>
        <v>0</v>
      </c>
      <c r="M82" s="4">
        <f>[1]!EntCustCredit($A$2,2015,M$2,$A82)</f>
        <v>0</v>
      </c>
      <c r="N82" s="4">
        <f>[1]!EntCustCredit($A$2,2015,N$2,$A82)</f>
        <v>0</v>
      </c>
      <c r="O82" s="4">
        <f>[1]!EntCustCredit($A$2,2015,O$2,$A82)</f>
        <v>0</v>
      </c>
      <c r="P82" s="4">
        <f>[1]!EntCustCredit($A$2,2015,P$2,$A82)</f>
        <v>0</v>
      </c>
      <c r="R82" s="31">
        <f t="shared" si="0"/>
        <v>38342</v>
      </c>
      <c r="S82" s="31">
        <f t="shared" si="1"/>
        <v>7559</v>
      </c>
      <c r="T82" s="6">
        <f t="shared" si="2"/>
        <v>0.19714673204319025</v>
      </c>
    </row>
    <row r="83" spans="1:20" x14ac:dyDescent="0.25">
      <c r="A83" s="2" t="s">
        <v>52</v>
      </c>
      <c r="B83" s="2" t="s">
        <v>374</v>
      </c>
      <c r="C83" s="32">
        <f>[1]!EntCustDebit($A$2,2015,112,$A83)</f>
        <v>6251</v>
      </c>
      <c r="E83" s="4">
        <f>[1]!EntCustCredit($A$2,2015,E$2,$A83)</f>
        <v>100</v>
      </c>
      <c r="F83" s="4">
        <f>[1]!EntCustCredit($A$2,2015,F$2,$A83)</f>
        <v>0</v>
      </c>
      <c r="G83" s="4">
        <f>[1]!EntCustCredit($A$2,2015,G$2,$A83)</f>
        <v>1000</v>
      </c>
      <c r="H83" s="4">
        <f>[1]!EntCustCredit($A$2,2015,H$2,$A83)</f>
        <v>100</v>
      </c>
      <c r="I83" s="4">
        <f>[1]!EntCustCredit($A$2,2015,I$2,$A83)</f>
        <v>0</v>
      </c>
      <c r="J83" s="4">
        <f>[1]!EntCustCredit($A$2,2015,J$2,$A83)</f>
        <v>0</v>
      </c>
      <c r="K83" s="4">
        <f>[1]!EntCustCredit($A$2,2015,K$2,$A83)</f>
        <v>0</v>
      </c>
      <c r="L83" s="4">
        <f>[1]!EntCustCredit($A$2,2015,L$2,$A83)</f>
        <v>0</v>
      </c>
      <c r="M83" s="4">
        <f>[1]!EntCustCredit($A$2,2015,M$2,$A83)</f>
        <v>0</v>
      </c>
      <c r="N83" s="4">
        <f>[1]!EntCustCredit($A$2,2015,N$2,$A83)</f>
        <v>0</v>
      </c>
      <c r="O83" s="4">
        <f>[1]!EntCustCredit($A$2,2015,O$2,$A83)</f>
        <v>0</v>
      </c>
      <c r="P83" s="4">
        <f>[1]!EntCustCredit($A$2,2015,P$2,$A83)</f>
        <v>0</v>
      </c>
      <c r="R83" s="31">
        <f t="shared" si="0"/>
        <v>6251</v>
      </c>
      <c r="S83" s="31">
        <f t="shared" si="1"/>
        <v>1200</v>
      </c>
      <c r="T83" s="6">
        <f t="shared" si="2"/>
        <v>0.1919692849144137</v>
      </c>
    </row>
    <row r="84" spans="1:20" x14ac:dyDescent="0.25">
      <c r="A84" s="2" t="s">
        <v>53</v>
      </c>
      <c r="B84" s="2" t="s">
        <v>579</v>
      </c>
      <c r="C84" s="32">
        <f>[1]!EntCustDebit($A$2,2015,112,$A84)</f>
        <v>8576</v>
      </c>
      <c r="E84" s="4">
        <f>[1]!EntCustCredit($A$2,2015,E$2,$A84)</f>
        <v>0</v>
      </c>
      <c r="F84" s="4">
        <f>[1]!EntCustCredit($A$2,2015,F$2,$A84)</f>
        <v>0</v>
      </c>
      <c r="G84" s="4">
        <f>[1]!EntCustCredit($A$2,2015,G$2,$A84)</f>
        <v>0</v>
      </c>
      <c r="H84" s="4">
        <f>[1]!EntCustCredit($A$2,2015,H$2,$A84)</f>
        <v>500</v>
      </c>
      <c r="I84" s="4">
        <f>[1]!EntCustCredit($A$2,2015,I$2,$A84)</f>
        <v>0</v>
      </c>
      <c r="J84" s="4">
        <f>[1]!EntCustCredit($A$2,2015,J$2,$A84)</f>
        <v>0</v>
      </c>
      <c r="K84" s="4">
        <f>[1]!EntCustCredit($A$2,2015,K$2,$A84)</f>
        <v>0</v>
      </c>
      <c r="L84" s="4">
        <f>[1]!EntCustCredit($A$2,2015,L$2,$A84)</f>
        <v>0</v>
      </c>
      <c r="M84" s="4">
        <f>[1]!EntCustCredit($A$2,2015,M$2,$A84)</f>
        <v>0</v>
      </c>
      <c r="N84" s="4">
        <f>[1]!EntCustCredit($A$2,2015,N$2,$A84)</f>
        <v>0</v>
      </c>
      <c r="O84" s="4">
        <f>[1]!EntCustCredit($A$2,2015,O$2,$A84)</f>
        <v>0</v>
      </c>
      <c r="P84" s="4">
        <f>[1]!EntCustCredit($A$2,2015,P$2,$A84)</f>
        <v>0</v>
      </c>
      <c r="R84" s="31">
        <f t="shared" si="0"/>
        <v>8576</v>
      </c>
      <c r="S84" s="31">
        <f t="shared" si="1"/>
        <v>500</v>
      </c>
      <c r="T84" s="6">
        <f t="shared" si="2"/>
        <v>5.8302238805970151E-2</v>
      </c>
    </row>
    <row r="85" spans="1:20" x14ac:dyDescent="0.25">
      <c r="A85" s="2" t="s">
        <v>54</v>
      </c>
      <c r="B85" s="2" t="s">
        <v>375</v>
      </c>
      <c r="C85" s="32">
        <f>[1]!EntCustDebit($A$2,2015,112,$A85)</f>
        <v>7701</v>
      </c>
      <c r="E85" s="4">
        <f>[1]!EntCustCredit($A$2,2015,E$2,$A85)</f>
        <v>0</v>
      </c>
      <c r="F85" s="4">
        <f>[1]!EntCustCredit($A$2,2015,F$2,$A85)</f>
        <v>0</v>
      </c>
      <c r="G85" s="4">
        <f>[1]!EntCustCredit($A$2,2015,G$2,$A85)</f>
        <v>0</v>
      </c>
      <c r="H85" s="4">
        <f>[1]!EntCustCredit($A$2,2015,H$2,$A85)</f>
        <v>500</v>
      </c>
      <c r="I85" s="4">
        <f>[1]!EntCustCredit($A$2,2015,I$2,$A85)</f>
        <v>0</v>
      </c>
      <c r="J85" s="4">
        <f>[1]!EntCustCredit($A$2,2015,J$2,$A85)</f>
        <v>0</v>
      </c>
      <c r="K85" s="4">
        <f>[1]!EntCustCredit($A$2,2015,K$2,$A85)</f>
        <v>0</v>
      </c>
      <c r="L85" s="4">
        <f>[1]!EntCustCredit($A$2,2015,L$2,$A85)</f>
        <v>0</v>
      </c>
      <c r="M85" s="4">
        <f>[1]!EntCustCredit($A$2,2015,M$2,$A85)</f>
        <v>0</v>
      </c>
      <c r="N85" s="4">
        <f>[1]!EntCustCredit($A$2,2015,N$2,$A85)</f>
        <v>0</v>
      </c>
      <c r="O85" s="4">
        <f>[1]!EntCustCredit($A$2,2015,O$2,$A85)</f>
        <v>0</v>
      </c>
      <c r="P85" s="4">
        <f>[1]!EntCustCredit($A$2,2015,P$2,$A85)</f>
        <v>0</v>
      </c>
      <c r="R85" s="31">
        <f t="shared" si="0"/>
        <v>7701</v>
      </c>
      <c r="S85" s="31">
        <f t="shared" si="1"/>
        <v>500</v>
      </c>
      <c r="T85" s="6">
        <f t="shared" si="2"/>
        <v>6.4926632904817552E-2</v>
      </c>
    </row>
    <row r="86" spans="1:20" x14ac:dyDescent="0.25">
      <c r="A86" s="2" t="s">
        <v>55</v>
      </c>
      <c r="B86" s="2" t="s">
        <v>376</v>
      </c>
      <c r="C86" s="32">
        <f>[1]!EntCustDebit($A$2,2015,112,$A86)</f>
        <v>17606</v>
      </c>
      <c r="E86" s="4">
        <f>[1]!EntCustCredit($A$2,2015,E$2,$A86)</f>
        <v>978</v>
      </c>
      <c r="F86" s="4">
        <f>[1]!EntCustCredit($A$2,2015,F$2,$A86)</f>
        <v>978</v>
      </c>
      <c r="G86" s="4">
        <f>[1]!EntCustCredit($A$2,2015,G$2,$A86)</f>
        <v>978</v>
      </c>
      <c r="H86" s="4">
        <f>[1]!EntCustCredit($A$2,2015,H$2,$A86)</f>
        <v>978</v>
      </c>
      <c r="I86" s="4">
        <f>[1]!EntCustCredit($A$2,2015,I$2,$A86)</f>
        <v>0</v>
      </c>
      <c r="J86" s="4">
        <f>[1]!EntCustCredit($A$2,2015,J$2,$A86)</f>
        <v>0</v>
      </c>
      <c r="K86" s="4">
        <f>[1]!EntCustCredit($A$2,2015,K$2,$A86)</f>
        <v>0</v>
      </c>
      <c r="L86" s="4">
        <f>[1]!EntCustCredit($A$2,2015,L$2,$A86)</f>
        <v>0</v>
      </c>
      <c r="M86" s="4">
        <f>[1]!EntCustCredit($A$2,2015,M$2,$A86)</f>
        <v>0</v>
      </c>
      <c r="N86" s="4">
        <f>[1]!EntCustCredit($A$2,2015,N$2,$A86)</f>
        <v>0</v>
      </c>
      <c r="O86" s="4">
        <f>[1]!EntCustCredit($A$2,2015,O$2,$A86)</f>
        <v>0</v>
      </c>
      <c r="P86" s="4">
        <f>[1]!EntCustCredit($A$2,2015,P$2,$A86)</f>
        <v>0</v>
      </c>
      <c r="R86" s="31">
        <f t="shared" si="0"/>
        <v>17606</v>
      </c>
      <c r="S86" s="31">
        <f t="shared" si="1"/>
        <v>3912</v>
      </c>
      <c r="T86" s="6">
        <f t="shared" si="2"/>
        <v>0.22219697830285129</v>
      </c>
    </row>
    <row r="87" spans="1:20" ht="16.5" thickBot="1" x14ac:dyDescent="0.3">
      <c r="C87" s="33">
        <f>SUM(C69:C86)</f>
        <v>311716</v>
      </c>
      <c r="E87" s="33">
        <f t="shared" ref="E87:S87" si="5">SUM(E69:E86)</f>
        <v>11004.67</v>
      </c>
      <c r="F87" s="33">
        <f t="shared" si="5"/>
        <v>13144</v>
      </c>
      <c r="G87" s="33">
        <f t="shared" si="5"/>
        <v>9304</v>
      </c>
      <c r="H87" s="33">
        <f t="shared" si="5"/>
        <v>20094</v>
      </c>
      <c r="I87" s="33">
        <f t="shared" si="5"/>
        <v>0</v>
      </c>
      <c r="J87" s="33">
        <f t="shared" si="5"/>
        <v>0</v>
      </c>
      <c r="K87" s="33">
        <f t="shared" si="5"/>
        <v>0</v>
      </c>
      <c r="L87" s="33">
        <f t="shared" si="5"/>
        <v>0</v>
      </c>
      <c r="M87" s="33">
        <f t="shared" si="5"/>
        <v>0</v>
      </c>
      <c r="N87" s="33">
        <f t="shared" si="5"/>
        <v>0</v>
      </c>
      <c r="O87" s="33">
        <f t="shared" si="5"/>
        <v>0</v>
      </c>
      <c r="P87" s="33">
        <f t="shared" si="5"/>
        <v>0</v>
      </c>
      <c r="R87" s="33">
        <f t="shared" si="5"/>
        <v>311716</v>
      </c>
      <c r="S87" s="33">
        <f t="shared" si="5"/>
        <v>53546.67</v>
      </c>
      <c r="T87" s="34">
        <f t="shared" si="2"/>
        <v>0.17178030643277856</v>
      </c>
    </row>
    <row r="88" spans="1:20" ht="16.5" thickTop="1" x14ac:dyDescent="0.25">
      <c r="C88" s="32"/>
      <c r="R88" s="31"/>
      <c r="S88" s="31"/>
    </row>
    <row r="89" spans="1:20" x14ac:dyDescent="0.25">
      <c r="A89" s="5" t="s">
        <v>321</v>
      </c>
    </row>
    <row r="90" spans="1:20" x14ac:dyDescent="0.25">
      <c r="A90" s="5"/>
    </row>
    <row r="91" spans="1:20" x14ac:dyDescent="0.25">
      <c r="A91" s="5" t="s">
        <v>274</v>
      </c>
      <c r="C91" s="8" t="s">
        <v>259</v>
      </c>
      <c r="D91" s="9"/>
      <c r="E91" s="77" t="s">
        <v>280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9"/>
      <c r="R91" s="80" t="s">
        <v>278</v>
      </c>
      <c r="S91" s="81"/>
      <c r="T91" s="82"/>
    </row>
    <row r="92" spans="1:20" x14ac:dyDescent="0.25">
      <c r="C92" s="10" t="s">
        <v>319</v>
      </c>
      <c r="D92" s="11"/>
      <c r="E92" s="12" t="s">
        <v>260</v>
      </c>
      <c r="F92" s="13" t="s">
        <v>261</v>
      </c>
      <c r="G92" s="13" t="s">
        <v>262</v>
      </c>
      <c r="H92" s="13" t="s">
        <v>263</v>
      </c>
      <c r="I92" s="13" t="s">
        <v>264</v>
      </c>
      <c r="J92" s="13" t="s">
        <v>265</v>
      </c>
      <c r="K92" s="13" t="s">
        <v>266</v>
      </c>
      <c r="L92" s="13" t="s">
        <v>267</v>
      </c>
      <c r="M92" s="13" t="s">
        <v>268</v>
      </c>
      <c r="N92" s="13" t="s">
        <v>269</v>
      </c>
      <c r="O92" s="13" t="s">
        <v>270</v>
      </c>
      <c r="P92" s="14" t="s">
        <v>271</v>
      </c>
      <c r="Q92" s="3"/>
      <c r="R92" s="74" t="s">
        <v>281</v>
      </c>
      <c r="S92" s="75"/>
      <c r="T92" s="76"/>
    </row>
    <row r="93" spans="1:20" x14ac:dyDescent="0.25">
      <c r="C93" s="10" t="s">
        <v>320</v>
      </c>
      <c r="D93" s="11"/>
      <c r="E93" s="1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3"/>
      <c r="R93" s="15" t="s">
        <v>272</v>
      </c>
      <c r="S93" s="16" t="s">
        <v>273</v>
      </c>
      <c r="T93" s="17" t="s">
        <v>273</v>
      </c>
    </row>
    <row r="94" spans="1:20" x14ac:dyDescent="0.25">
      <c r="C94" s="10" t="s">
        <v>282</v>
      </c>
      <c r="D94" s="11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0"/>
      <c r="R94" s="21"/>
      <c r="S94" s="22"/>
      <c r="T94" s="23"/>
    </row>
    <row r="95" spans="1:20" x14ac:dyDescent="0.25">
      <c r="C95" s="24" t="s">
        <v>275</v>
      </c>
      <c r="D95" s="11"/>
      <c r="E95" s="25" t="s">
        <v>275</v>
      </c>
      <c r="F95" s="26" t="s">
        <v>275</v>
      </c>
      <c r="G95" s="26" t="s">
        <v>275</v>
      </c>
      <c r="H95" s="26" t="s">
        <v>275</v>
      </c>
      <c r="I95" s="26" t="s">
        <v>275</v>
      </c>
      <c r="J95" s="26" t="s">
        <v>275</v>
      </c>
      <c r="K95" s="26" t="s">
        <v>275</v>
      </c>
      <c r="L95" s="26" t="s">
        <v>275</v>
      </c>
      <c r="M95" s="26" t="s">
        <v>275</v>
      </c>
      <c r="N95" s="26" t="s">
        <v>275</v>
      </c>
      <c r="O95" s="26" t="s">
        <v>275</v>
      </c>
      <c r="P95" s="27" t="s">
        <v>275</v>
      </c>
      <c r="Q95" s="3"/>
      <c r="R95" s="28" t="s">
        <v>275</v>
      </c>
      <c r="S95" s="29" t="s">
        <v>275</v>
      </c>
      <c r="T95" s="30" t="s">
        <v>322</v>
      </c>
    </row>
    <row r="96" spans="1:20" x14ac:dyDescent="0.25">
      <c r="A96" s="5" t="s">
        <v>283</v>
      </c>
      <c r="C96" s="32"/>
      <c r="R96" s="31"/>
      <c r="S96" s="31"/>
    </row>
    <row r="97" spans="1:20" x14ac:dyDescent="0.25">
      <c r="A97" s="2" t="s">
        <v>56</v>
      </c>
      <c r="B97" s="2" t="s">
        <v>377</v>
      </c>
      <c r="C97" s="32">
        <f>[1]!EntCustDebit($A$2,2015,112,$A97)</f>
        <v>1295</v>
      </c>
      <c r="E97" s="4">
        <f>[1]!EntCustCredit($A$2,2015,E$2,$A97)</f>
        <v>107.91</v>
      </c>
      <c r="F97" s="4">
        <f>[1]!EntCustCredit($A$2,2015,F$2,$A97)</f>
        <v>107.91</v>
      </c>
      <c r="G97" s="4">
        <f>[1]!EntCustCredit($A$2,2015,G$2,$A97)</f>
        <v>107.91</v>
      </c>
      <c r="H97" s="4">
        <f>[1]!EntCustCredit($A$2,2015,H$2,$A97)</f>
        <v>107.91</v>
      </c>
      <c r="I97" s="4">
        <f>[1]!EntCustCredit($A$2,2015,I$2,$A97)</f>
        <v>0</v>
      </c>
      <c r="J97" s="4">
        <f>[1]!EntCustCredit($A$2,2015,J$2,$A97)</f>
        <v>0</v>
      </c>
      <c r="K97" s="4">
        <f>[1]!EntCustCredit($A$2,2015,K$2,$A97)</f>
        <v>0</v>
      </c>
      <c r="L97" s="4">
        <f>[1]!EntCustCredit($A$2,2015,L$2,$A97)</f>
        <v>0</v>
      </c>
      <c r="M97" s="4">
        <f>[1]!EntCustCredit($A$2,2015,M$2,$A97)</f>
        <v>0</v>
      </c>
      <c r="N97" s="4">
        <f>[1]!EntCustCredit($A$2,2015,N$2,$A97)</f>
        <v>0</v>
      </c>
      <c r="O97" s="4">
        <f>[1]!EntCustCredit($A$2,2015,O$2,$A97)</f>
        <v>0</v>
      </c>
      <c r="P97" s="4">
        <f>[1]!EntCustCredit($A$2,2015,P$2,$A97)</f>
        <v>0</v>
      </c>
      <c r="R97" s="31">
        <f t="shared" si="0"/>
        <v>1295</v>
      </c>
      <c r="S97" s="31">
        <f t="shared" si="1"/>
        <v>431.64</v>
      </c>
      <c r="T97" s="6">
        <f t="shared" si="2"/>
        <v>0.3333127413127413</v>
      </c>
    </row>
    <row r="98" spans="1:20" x14ac:dyDescent="0.25">
      <c r="A98" s="2" t="s">
        <v>57</v>
      </c>
      <c r="B98" s="2" t="s">
        <v>378</v>
      </c>
      <c r="C98" s="32">
        <f>[1]!EntCustDebit($A$2,2015,112,$A98)</f>
        <v>61392</v>
      </c>
      <c r="E98" s="4">
        <f>[1]!EntCustCredit($A$2,2015,E$2,$A98)</f>
        <v>5116</v>
      </c>
      <c r="F98" s="4">
        <f>[1]!EntCustCredit($A$2,2015,F$2,$A98)</f>
        <v>5116</v>
      </c>
      <c r="G98" s="4">
        <f>[1]!EntCustCredit($A$2,2015,G$2,$A98)</f>
        <v>5116</v>
      </c>
      <c r="H98" s="4">
        <f>[1]!EntCustCredit($A$2,2015,H$2,$A98)</f>
        <v>5116</v>
      </c>
      <c r="I98" s="4">
        <f>[1]!EntCustCredit($A$2,2015,I$2,$A98)</f>
        <v>0</v>
      </c>
      <c r="J98" s="4">
        <f>[1]!EntCustCredit($A$2,2015,J$2,$A98)</f>
        <v>0</v>
      </c>
      <c r="K98" s="4">
        <f>[1]!EntCustCredit($A$2,2015,K$2,$A98)</f>
        <v>0</v>
      </c>
      <c r="L98" s="4">
        <f>[1]!EntCustCredit($A$2,2015,L$2,$A98)</f>
        <v>0</v>
      </c>
      <c r="M98" s="4">
        <f>[1]!EntCustCredit($A$2,2015,M$2,$A98)</f>
        <v>0</v>
      </c>
      <c r="N98" s="4">
        <f>[1]!EntCustCredit($A$2,2015,N$2,$A98)</f>
        <v>0</v>
      </c>
      <c r="O98" s="4">
        <f>[1]!EntCustCredit($A$2,2015,O$2,$A98)</f>
        <v>0</v>
      </c>
      <c r="P98" s="4">
        <f>[1]!EntCustCredit($A$2,2015,P$2,$A98)</f>
        <v>0</v>
      </c>
      <c r="R98" s="31">
        <f t="shared" si="0"/>
        <v>61392</v>
      </c>
      <c r="S98" s="31">
        <f t="shared" si="1"/>
        <v>20464</v>
      </c>
      <c r="T98" s="6">
        <f t="shared" si="2"/>
        <v>0.33333333333333331</v>
      </c>
    </row>
    <row r="99" spans="1:20" x14ac:dyDescent="0.25">
      <c r="A99" s="2" t="s">
        <v>58</v>
      </c>
      <c r="B99" s="2" t="s">
        <v>379</v>
      </c>
      <c r="C99" s="32">
        <f>[1]!EntCustDebit($A$2,2015,112,$A99)</f>
        <v>28574</v>
      </c>
      <c r="E99" s="4">
        <f>[1]!EntCustCredit($A$2,2015,E$2,$A99)</f>
        <v>0</v>
      </c>
      <c r="F99" s="4">
        <f>[1]!EntCustCredit($A$2,2015,F$2,$A99)</f>
        <v>0</v>
      </c>
      <c r="G99" s="4">
        <f>[1]!EntCustCredit($A$2,2015,G$2,$A99)</f>
        <v>0</v>
      </c>
      <c r="H99" s="4">
        <f>[1]!EntCustCredit($A$2,2015,H$2,$A99)</f>
        <v>0</v>
      </c>
      <c r="I99" s="4">
        <f>[1]!EntCustCredit($A$2,2015,I$2,$A99)</f>
        <v>0</v>
      </c>
      <c r="J99" s="4">
        <f>[1]!EntCustCredit($A$2,2015,J$2,$A99)</f>
        <v>0</v>
      </c>
      <c r="K99" s="4">
        <f>[1]!EntCustCredit($A$2,2015,K$2,$A99)</f>
        <v>0</v>
      </c>
      <c r="L99" s="4">
        <f>[1]!EntCustCredit($A$2,2015,L$2,$A99)</f>
        <v>0</v>
      </c>
      <c r="M99" s="4">
        <f>[1]!EntCustCredit($A$2,2015,M$2,$A99)</f>
        <v>0</v>
      </c>
      <c r="N99" s="4">
        <f>[1]!EntCustCredit($A$2,2015,N$2,$A99)</f>
        <v>0</v>
      </c>
      <c r="O99" s="4">
        <f>[1]!EntCustCredit($A$2,2015,O$2,$A99)</f>
        <v>0</v>
      </c>
      <c r="P99" s="4">
        <f>[1]!EntCustCredit($A$2,2015,P$2,$A99)</f>
        <v>0</v>
      </c>
      <c r="R99" s="31">
        <f t="shared" si="0"/>
        <v>28574</v>
      </c>
      <c r="S99" s="31">
        <f t="shared" si="1"/>
        <v>0</v>
      </c>
      <c r="T99" s="6">
        <f t="shared" si="2"/>
        <v>0</v>
      </c>
    </row>
    <row r="100" spans="1:20" x14ac:dyDescent="0.25">
      <c r="A100" s="2" t="s">
        <v>59</v>
      </c>
      <c r="B100" s="2" t="s">
        <v>380</v>
      </c>
      <c r="C100" s="32">
        <f>[1]!EntCustDebit($A$2,2015,112,$A100)</f>
        <v>3108</v>
      </c>
      <c r="E100" s="4">
        <f>[1]!EntCustCredit($A$2,2015,E$2,$A100)</f>
        <v>409</v>
      </c>
      <c r="F100" s="4">
        <f>[1]!EntCustCredit($A$2,2015,F$2,$A100)</f>
        <v>259</v>
      </c>
      <c r="G100" s="4">
        <f>[1]!EntCustCredit($A$2,2015,G$2,$A100)</f>
        <v>259</v>
      </c>
      <c r="H100" s="4">
        <f>[1]!EntCustCredit($A$2,2015,H$2,$A100)</f>
        <v>259</v>
      </c>
      <c r="I100" s="4">
        <f>[1]!EntCustCredit($A$2,2015,I$2,$A100)</f>
        <v>0</v>
      </c>
      <c r="J100" s="4">
        <f>[1]!EntCustCredit($A$2,2015,J$2,$A100)</f>
        <v>0</v>
      </c>
      <c r="K100" s="4">
        <f>[1]!EntCustCredit($A$2,2015,K$2,$A100)</f>
        <v>0</v>
      </c>
      <c r="L100" s="4">
        <f>[1]!EntCustCredit($A$2,2015,L$2,$A100)</f>
        <v>0</v>
      </c>
      <c r="M100" s="4">
        <f>[1]!EntCustCredit($A$2,2015,M$2,$A100)</f>
        <v>0</v>
      </c>
      <c r="N100" s="4">
        <f>[1]!EntCustCredit($A$2,2015,N$2,$A100)</f>
        <v>0</v>
      </c>
      <c r="O100" s="4">
        <f>[1]!EntCustCredit($A$2,2015,O$2,$A100)</f>
        <v>0</v>
      </c>
      <c r="P100" s="4">
        <f>[1]!EntCustCredit($A$2,2015,P$2,$A100)</f>
        <v>0</v>
      </c>
      <c r="R100" s="31">
        <f t="shared" si="0"/>
        <v>3108</v>
      </c>
      <c r="S100" s="31">
        <f t="shared" si="1"/>
        <v>1186</v>
      </c>
      <c r="T100" s="6">
        <f t="shared" si="2"/>
        <v>0.38159588159588159</v>
      </c>
    </row>
    <row r="101" spans="1:20" x14ac:dyDescent="0.25">
      <c r="A101" s="2" t="s">
        <v>60</v>
      </c>
      <c r="B101" s="2" t="s">
        <v>381</v>
      </c>
      <c r="C101" s="32">
        <f>[1]!EntCustDebit($A$2,2015,112,$A101)</f>
        <v>5830</v>
      </c>
      <c r="E101" s="4">
        <f>[1]!EntCustCredit($A$2,2015,E$2,$A101)</f>
        <v>618</v>
      </c>
      <c r="F101" s="4">
        <f>[1]!EntCustCredit($A$2,2015,F$2,$A101)</f>
        <v>618</v>
      </c>
      <c r="G101" s="4">
        <f>[1]!EntCustCredit($A$2,2015,G$2,$A101)</f>
        <v>618</v>
      </c>
      <c r="H101" s="4">
        <f>[1]!EntCustCredit($A$2,2015,H$2,$A101)</f>
        <v>618</v>
      </c>
      <c r="I101" s="4">
        <f>[1]!EntCustCredit($A$2,2015,I$2,$A101)</f>
        <v>0</v>
      </c>
      <c r="J101" s="4">
        <f>[1]!EntCustCredit($A$2,2015,J$2,$A101)</f>
        <v>0</v>
      </c>
      <c r="K101" s="4">
        <f>[1]!EntCustCredit($A$2,2015,K$2,$A101)</f>
        <v>0</v>
      </c>
      <c r="L101" s="4">
        <f>[1]!EntCustCredit($A$2,2015,L$2,$A101)</f>
        <v>0</v>
      </c>
      <c r="M101" s="4">
        <f>[1]!EntCustCredit($A$2,2015,M$2,$A101)</f>
        <v>0</v>
      </c>
      <c r="N101" s="4">
        <f>[1]!EntCustCredit($A$2,2015,N$2,$A101)</f>
        <v>0</v>
      </c>
      <c r="O101" s="4">
        <f>[1]!EntCustCredit($A$2,2015,O$2,$A101)</f>
        <v>0</v>
      </c>
      <c r="P101" s="4">
        <f>[1]!EntCustCredit($A$2,2015,P$2,$A101)</f>
        <v>0</v>
      </c>
      <c r="R101" s="31">
        <f t="shared" si="0"/>
        <v>5830</v>
      </c>
      <c r="S101" s="31">
        <f t="shared" si="1"/>
        <v>2472</v>
      </c>
      <c r="T101" s="6">
        <f t="shared" si="2"/>
        <v>0.42401372212692967</v>
      </c>
    </row>
    <row r="102" spans="1:20" x14ac:dyDescent="0.25">
      <c r="A102" s="2" t="s">
        <v>61</v>
      </c>
      <c r="B102" s="2" t="s">
        <v>382</v>
      </c>
      <c r="C102" s="32">
        <f>[1]!EntCustDebit($A$2,2015,112,$A102)</f>
        <v>3354</v>
      </c>
      <c r="E102" s="4">
        <f>[1]!EntCustCredit($A$2,2015,E$2,$A102)</f>
        <v>0</v>
      </c>
      <c r="F102" s="4">
        <f>[1]!EntCustCredit($A$2,2015,F$2,$A102)</f>
        <v>0</v>
      </c>
      <c r="G102" s="4">
        <f>[1]!EntCustCredit($A$2,2015,G$2,$A102)</f>
        <v>0</v>
      </c>
      <c r="H102" s="4">
        <f>[1]!EntCustCredit($A$2,2015,H$2,$A102)</f>
        <v>0</v>
      </c>
      <c r="I102" s="4">
        <f>[1]!EntCustCredit($A$2,2015,I$2,$A102)</f>
        <v>0</v>
      </c>
      <c r="J102" s="4">
        <f>[1]!EntCustCredit($A$2,2015,J$2,$A102)</f>
        <v>0</v>
      </c>
      <c r="K102" s="4">
        <f>[1]!EntCustCredit($A$2,2015,K$2,$A102)</f>
        <v>0</v>
      </c>
      <c r="L102" s="4">
        <f>[1]!EntCustCredit($A$2,2015,L$2,$A102)</f>
        <v>0</v>
      </c>
      <c r="M102" s="4">
        <f>[1]!EntCustCredit($A$2,2015,M$2,$A102)</f>
        <v>0</v>
      </c>
      <c r="N102" s="4">
        <f>[1]!EntCustCredit($A$2,2015,N$2,$A102)</f>
        <v>0</v>
      </c>
      <c r="O102" s="4">
        <f>[1]!EntCustCredit($A$2,2015,O$2,$A102)</f>
        <v>0</v>
      </c>
      <c r="P102" s="4">
        <f>[1]!EntCustCredit($A$2,2015,P$2,$A102)</f>
        <v>0</v>
      </c>
      <c r="R102" s="31">
        <f t="shared" si="0"/>
        <v>3354</v>
      </c>
      <c r="S102" s="31">
        <f t="shared" si="1"/>
        <v>0</v>
      </c>
      <c r="T102" s="6">
        <f t="shared" si="2"/>
        <v>0</v>
      </c>
    </row>
    <row r="103" spans="1:20" x14ac:dyDescent="0.25">
      <c r="A103" s="2" t="s">
        <v>62</v>
      </c>
      <c r="B103" s="2" t="s">
        <v>383</v>
      </c>
      <c r="C103" s="32">
        <f>[1]!EntCustDebit($A$2,2015,112,$A103)</f>
        <v>25715</v>
      </c>
      <c r="E103" s="4">
        <f>[1]!EntCustCredit($A$2,2015,E$2,$A103)</f>
        <v>0</v>
      </c>
      <c r="F103" s="4">
        <f>[1]!EntCustCredit($A$2,2015,F$2,$A103)</f>
        <v>4202</v>
      </c>
      <c r="G103" s="4">
        <f>[1]!EntCustCredit($A$2,2015,G$2,$A103)</f>
        <v>2101</v>
      </c>
      <c r="H103" s="4">
        <f>[1]!EntCustCredit($A$2,2015,H$2,$A103)</f>
        <v>2101</v>
      </c>
      <c r="I103" s="4">
        <f>[1]!EntCustCredit($A$2,2015,I$2,$A103)</f>
        <v>0</v>
      </c>
      <c r="J103" s="4">
        <f>[1]!EntCustCredit($A$2,2015,J$2,$A103)</f>
        <v>0</v>
      </c>
      <c r="K103" s="4">
        <f>[1]!EntCustCredit($A$2,2015,K$2,$A103)</f>
        <v>0</v>
      </c>
      <c r="L103" s="4">
        <f>[1]!EntCustCredit($A$2,2015,L$2,$A103)</f>
        <v>0</v>
      </c>
      <c r="M103" s="4">
        <f>[1]!EntCustCredit($A$2,2015,M$2,$A103)</f>
        <v>0</v>
      </c>
      <c r="N103" s="4">
        <f>[1]!EntCustCredit($A$2,2015,N$2,$A103)</f>
        <v>0</v>
      </c>
      <c r="O103" s="4">
        <f>[1]!EntCustCredit($A$2,2015,O$2,$A103)</f>
        <v>0</v>
      </c>
      <c r="P103" s="4">
        <f>[1]!EntCustCredit($A$2,2015,P$2,$A103)</f>
        <v>0</v>
      </c>
      <c r="R103" s="31">
        <f t="shared" si="0"/>
        <v>25715</v>
      </c>
      <c r="S103" s="31">
        <f t="shared" si="1"/>
        <v>8404</v>
      </c>
      <c r="T103" s="6">
        <f t="shared" si="2"/>
        <v>0.32681314407933115</v>
      </c>
    </row>
    <row r="104" spans="1:20" x14ac:dyDescent="0.25">
      <c r="A104" s="2" t="s">
        <v>63</v>
      </c>
      <c r="B104" s="2" t="s">
        <v>384</v>
      </c>
      <c r="C104" s="32">
        <f>[1]!EntCustDebit($A$2,2015,112,$A104)</f>
        <v>7142</v>
      </c>
      <c r="E104" s="4">
        <f>[1]!EntCustCredit($A$2,2015,E$2,$A104)</f>
        <v>595.16999999999996</v>
      </c>
      <c r="F104" s="4">
        <f>[1]!EntCustCredit($A$2,2015,F$2,$A104)</f>
        <v>595.16999999999996</v>
      </c>
      <c r="G104" s="4">
        <f>[1]!EntCustCredit($A$2,2015,G$2,$A104)</f>
        <v>595.16999999999996</v>
      </c>
      <c r="H104" s="4">
        <f>[1]!EntCustCredit($A$2,2015,H$2,$A104)</f>
        <v>595.16999999999996</v>
      </c>
      <c r="I104" s="4">
        <f>[1]!EntCustCredit($A$2,2015,I$2,$A104)</f>
        <v>0</v>
      </c>
      <c r="J104" s="4">
        <f>[1]!EntCustCredit($A$2,2015,J$2,$A104)</f>
        <v>0</v>
      </c>
      <c r="K104" s="4">
        <f>[1]!EntCustCredit($A$2,2015,K$2,$A104)</f>
        <v>0</v>
      </c>
      <c r="L104" s="4">
        <f>[1]!EntCustCredit($A$2,2015,L$2,$A104)</f>
        <v>0</v>
      </c>
      <c r="M104" s="4">
        <f>[1]!EntCustCredit($A$2,2015,M$2,$A104)</f>
        <v>0</v>
      </c>
      <c r="N104" s="4">
        <f>[1]!EntCustCredit($A$2,2015,N$2,$A104)</f>
        <v>0</v>
      </c>
      <c r="O104" s="4">
        <f>[1]!EntCustCredit($A$2,2015,O$2,$A104)</f>
        <v>0</v>
      </c>
      <c r="P104" s="4">
        <f>[1]!EntCustCredit($A$2,2015,P$2,$A104)</f>
        <v>0</v>
      </c>
      <c r="R104" s="31">
        <f t="shared" si="0"/>
        <v>7142</v>
      </c>
      <c r="S104" s="31">
        <f t="shared" si="1"/>
        <v>2380.6799999999998</v>
      </c>
      <c r="T104" s="6">
        <f t="shared" si="2"/>
        <v>0.33333520022402685</v>
      </c>
    </row>
    <row r="105" spans="1:20" x14ac:dyDescent="0.25">
      <c r="A105" s="2" t="s">
        <v>64</v>
      </c>
      <c r="B105" s="2" t="s">
        <v>385</v>
      </c>
      <c r="C105" s="32">
        <f>[1]!EntCustDebit($A$2,2015,112,$A105)</f>
        <v>5318</v>
      </c>
      <c r="E105" s="4">
        <f>[1]!EntCustCredit($A$2,2015,E$2,$A105)</f>
        <v>0</v>
      </c>
      <c r="F105" s="4">
        <f>[1]!EntCustCredit($A$2,2015,F$2,$A105)</f>
        <v>0</v>
      </c>
      <c r="G105" s="4">
        <f>[1]!EntCustCredit($A$2,2015,G$2,$A105)</f>
        <v>0</v>
      </c>
      <c r="H105" s="4">
        <f>[1]!EntCustCredit($A$2,2015,H$2,$A105)</f>
        <v>1772.67</v>
      </c>
      <c r="I105" s="4">
        <f>[1]!EntCustCredit($A$2,2015,I$2,$A105)</f>
        <v>0</v>
      </c>
      <c r="J105" s="4">
        <f>[1]!EntCustCredit($A$2,2015,J$2,$A105)</f>
        <v>0</v>
      </c>
      <c r="K105" s="4">
        <f>[1]!EntCustCredit($A$2,2015,K$2,$A105)</f>
        <v>0</v>
      </c>
      <c r="L105" s="4">
        <f>[1]!EntCustCredit($A$2,2015,L$2,$A105)</f>
        <v>0</v>
      </c>
      <c r="M105" s="4">
        <f>[1]!EntCustCredit($A$2,2015,M$2,$A105)</f>
        <v>0</v>
      </c>
      <c r="N105" s="4">
        <f>[1]!EntCustCredit($A$2,2015,N$2,$A105)</f>
        <v>0</v>
      </c>
      <c r="O105" s="4">
        <f>[1]!EntCustCredit($A$2,2015,O$2,$A105)</f>
        <v>0</v>
      </c>
      <c r="P105" s="4">
        <f>[1]!EntCustCredit($A$2,2015,P$2,$A105)</f>
        <v>0</v>
      </c>
      <c r="R105" s="31">
        <f t="shared" si="0"/>
        <v>5318</v>
      </c>
      <c r="S105" s="31">
        <f t="shared" si="1"/>
        <v>1772.67</v>
      </c>
      <c r="T105" s="6">
        <f t="shared" si="2"/>
        <v>0.33333396013538924</v>
      </c>
    </row>
    <row r="106" spans="1:20" x14ac:dyDescent="0.25">
      <c r="A106" s="2" t="s">
        <v>65</v>
      </c>
      <c r="B106" s="2" t="s">
        <v>386</v>
      </c>
      <c r="C106" s="32">
        <f>[1]!EntCustDebit($A$2,2015,112,$A106)</f>
        <v>1585</v>
      </c>
      <c r="E106" s="4">
        <f>[1]!EntCustCredit($A$2,2015,E$2,$A106)</f>
        <v>0</v>
      </c>
      <c r="F106" s="4">
        <f>[1]!EntCustCredit($A$2,2015,F$2,$A106)</f>
        <v>0</v>
      </c>
      <c r="G106" s="4">
        <f>[1]!EntCustCredit($A$2,2015,G$2,$A106)</f>
        <v>0</v>
      </c>
      <c r="H106" s="4">
        <f>[1]!EntCustCredit($A$2,2015,H$2,$A106)</f>
        <v>0</v>
      </c>
      <c r="I106" s="4">
        <f>[1]!EntCustCredit($A$2,2015,I$2,$A106)</f>
        <v>0</v>
      </c>
      <c r="J106" s="4">
        <f>[1]!EntCustCredit($A$2,2015,J$2,$A106)</f>
        <v>0</v>
      </c>
      <c r="K106" s="4">
        <f>[1]!EntCustCredit($A$2,2015,K$2,$A106)</f>
        <v>0</v>
      </c>
      <c r="L106" s="4">
        <f>[1]!EntCustCredit($A$2,2015,L$2,$A106)</f>
        <v>0</v>
      </c>
      <c r="M106" s="4">
        <f>[1]!EntCustCredit($A$2,2015,M$2,$A106)</f>
        <v>0</v>
      </c>
      <c r="N106" s="4">
        <f>[1]!EntCustCredit($A$2,2015,N$2,$A106)</f>
        <v>0</v>
      </c>
      <c r="O106" s="4">
        <f>[1]!EntCustCredit($A$2,2015,O$2,$A106)</f>
        <v>0</v>
      </c>
      <c r="P106" s="4">
        <f>[1]!EntCustCredit($A$2,2015,P$2,$A106)</f>
        <v>0</v>
      </c>
      <c r="R106" s="31">
        <f t="shared" ref="R106:R210" si="6">+C106</f>
        <v>1585</v>
      </c>
      <c r="S106" s="31">
        <f t="shared" ref="S106:S210" si="7">SUM(E106:P106)</f>
        <v>0</v>
      </c>
      <c r="T106" s="6">
        <f t="shared" ref="T106:T210" si="8">+S106/R106</f>
        <v>0</v>
      </c>
    </row>
    <row r="107" spans="1:20" x14ac:dyDescent="0.25">
      <c r="A107" s="2" t="s">
        <v>66</v>
      </c>
      <c r="B107" s="2" t="s">
        <v>387</v>
      </c>
      <c r="C107" s="32">
        <f>[1]!EntCustDebit($A$2,2015,112,$A107)</f>
        <v>6088</v>
      </c>
      <c r="E107" s="4">
        <f>[1]!EntCustCredit($A$2,2015,E$2,$A107)</f>
        <v>0</v>
      </c>
      <c r="F107" s="4">
        <f>[1]!EntCustCredit($A$2,2015,F$2,$A107)</f>
        <v>1014.68</v>
      </c>
      <c r="G107" s="4">
        <f>[1]!EntCustCredit($A$2,2015,G$2,$A107)</f>
        <v>507.34</v>
      </c>
      <c r="H107" s="4">
        <f>[1]!EntCustCredit($A$2,2015,H$2,$A107)</f>
        <v>507.34</v>
      </c>
      <c r="I107" s="4">
        <f>[1]!EntCustCredit($A$2,2015,I$2,$A107)</f>
        <v>0</v>
      </c>
      <c r="J107" s="4">
        <f>[1]!EntCustCredit($A$2,2015,J$2,$A107)</f>
        <v>0</v>
      </c>
      <c r="K107" s="4">
        <f>[1]!EntCustCredit($A$2,2015,K$2,$A107)</f>
        <v>0</v>
      </c>
      <c r="L107" s="4">
        <f>[1]!EntCustCredit($A$2,2015,L$2,$A107)</f>
        <v>0</v>
      </c>
      <c r="M107" s="4">
        <f>[1]!EntCustCredit($A$2,2015,M$2,$A107)</f>
        <v>0</v>
      </c>
      <c r="N107" s="4">
        <f>[1]!EntCustCredit($A$2,2015,N$2,$A107)</f>
        <v>0</v>
      </c>
      <c r="O107" s="4">
        <f>[1]!EntCustCredit($A$2,2015,O$2,$A107)</f>
        <v>0</v>
      </c>
      <c r="P107" s="4">
        <f>[1]!EntCustCredit($A$2,2015,P$2,$A107)</f>
        <v>0</v>
      </c>
      <c r="R107" s="31">
        <f t="shared" si="6"/>
        <v>6088</v>
      </c>
      <c r="S107" s="31">
        <f t="shared" si="7"/>
        <v>2029.36</v>
      </c>
      <c r="T107" s="6">
        <f t="shared" si="8"/>
        <v>0.33333771353482261</v>
      </c>
    </row>
    <row r="108" spans="1:20" ht="16.5" thickBot="1" x14ac:dyDescent="0.3">
      <c r="C108" s="33">
        <f>SUM(C97:C107)</f>
        <v>149401</v>
      </c>
      <c r="E108" s="33">
        <f t="shared" ref="E108:P108" si="9">SUM(E97:E107)</f>
        <v>6846.08</v>
      </c>
      <c r="F108" s="33">
        <f t="shared" si="9"/>
        <v>11912.76</v>
      </c>
      <c r="G108" s="33">
        <f t="shared" si="9"/>
        <v>9304.42</v>
      </c>
      <c r="H108" s="33">
        <f t="shared" si="9"/>
        <v>11077.09</v>
      </c>
      <c r="I108" s="33">
        <f t="shared" si="9"/>
        <v>0</v>
      </c>
      <c r="J108" s="33">
        <f t="shared" si="9"/>
        <v>0</v>
      </c>
      <c r="K108" s="33">
        <f t="shared" si="9"/>
        <v>0</v>
      </c>
      <c r="L108" s="33">
        <f t="shared" si="9"/>
        <v>0</v>
      </c>
      <c r="M108" s="33">
        <f t="shared" si="9"/>
        <v>0</v>
      </c>
      <c r="N108" s="33">
        <f t="shared" si="9"/>
        <v>0</v>
      </c>
      <c r="O108" s="33">
        <f t="shared" si="9"/>
        <v>0</v>
      </c>
      <c r="P108" s="33">
        <f t="shared" si="9"/>
        <v>0</v>
      </c>
      <c r="R108" s="33">
        <f>SUM(R97:R107)</f>
        <v>149401</v>
      </c>
      <c r="S108" s="33">
        <f>SUM(S97:S107)</f>
        <v>39140.35</v>
      </c>
      <c r="T108" s="34">
        <f t="shared" si="8"/>
        <v>0.26198184751106085</v>
      </c>
    </row>
    <row r="109" spans="1:20" ht="16.5" thickTop="1" x14ac:dyDescent="0.25">
      <c r="C109" s="32"/>
      <c r="R109" s="31"/>
      <c r="S109" s="31"/>
    </row>
    <row r="110" spans="1:20" x14ac:dyDescent="0.25">
      <c r="A110" s="5" t="s">
        <v>321</v>
      </c>
    </row>
    <row r="111" spans="1:20" x14ac:dyDescent="0.25">
      <c r="A111" s="5"/>
    </row>
    <row r="112" spans="1:20" x14ac:dyDescent="0.25">
      <c r="A112" s="5" t="s">
        <v>274</v>
      </c>
      <c r="C112" s="8" t="s">
        <v>259</v>
      </c>
      <c r="D112" s="9"/>
      <c r="E112" s="77" t="s">
        <v>280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9"/>
      <c r="R112" s="80" t="s">
        <v>278</v>
      </c>
      <c r="S112" s="81"/>
      <c r="T112" s="82"/>
    </row>
    <row r="113" spans="1:20" x14ac:dyDescent="0.25">
      <c r="C113" s="10" t="s">
        <v>319</v>
      </c>
      <c r="D113" s="11"/>
      <c r="E113" s="12" t="s">
        <v>260</v>
      </c>
      <c r="F113" s="13" t="s">
        <v>261</v>
      </c>
      <c r="G113" s="13" t="s">
        <v>262</v>
      </c>
      <c r="H113" s="13" t="s">
        <v>263</v>
      </c>
      <c r="I113" s="13" t="s">
        <v>264</v>
      </c>
      <c r="J113" s="13" t="s">
        <v>265</v>
      </c>
      <c r="K113" s="13" t="s">
        <v>266</v>
      </c>
      <c r="L113" s="13" t="s">
        <v>267</v>
      </c>
      <c r="M113" s="13" t="s">
        <v>268</v>
      </c>
      <c r="N113" s="13" t="s">
        <v>269</v>
      </c>
      <c r="O113" s="13" t="s">
        <v>270</v>
      </c>
      <c r="P113" s="14" t="s">
        <v>271</v>
      </c>
      <c r="Q113" s="3"/>
      <c r="R113" s="74" t="s">
        <v>281</v>
      </c>
      <c r="S113" s="75"/>
      <c r="T113" s="76"/>
    </row>
    <row r="114" spans="1:20" x14ac:dyDescent="0.25">
      <c r="C114" s="10" t="s">
        <v>320</v>
      </c>
      <c r="D114" s="11"/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4"/>
      <c r="Q114" s="3"/>
      <c r="R114" s="15" t="s">
        <v>272</v>
      </c>
      <c r="S114" s="16" t="s">
        <v>273</v>
      </c>
      <c r="T114" s="17" t="s">
        <v>273</v>
      </c>
    </row>
    <row r="115" spans="1:20" x14ac:dyDescent="0.25">
      <c r="C115" s="10" t="s">
        <v>282</v>
      </c>
      <c r="D115" s="11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/>
      <c r="R115" s="21"/>
      <c r="S115" s="22"/>
      <c r="T115" s="23"/>
    </row>
    <row r="116" spans="1:20" x14ac:dyDescent="0.25">
      <c r="C116" s="24" t="s">
        <v>275</v>
      </c>
      <c r="D116" s="11"/>
      <c r="E116" s="25" t="s">
        <v>275</v>
      </c>
      <c r="F116" s="26" t="s">
        <v>275</v>
      </c>
      <c r="G116" s="26" t="s">
        <v>275</v>
      </c>
      <c r="H116" s="26" t="s">
        <v>275</v>
      </c>
      <c r="I116" s="26" t="s">
        <v>275</v>
      </c>
      <c r="J116" s="26" t="s">
        <v>275</v>
      </c>
      <c r="K116" s="26" t="s">
        <v>275</v>
      </c>
      <c r="L116" s="26" t="s">
        <v>275</v>
      </c>
      <c r="M116" s="26" t="s">
        <v>275</v>
      </c>
      <c r="N116" s="26" t="s">
        <v>275</v>
      </c>
      <c r="O116" s="26" t="s">
        <v>275</v>
      </c>
      <c r="P116" s="27" t="s">
        <v>275</v>
      </c>
      <c r="Q116" s="3"/>
      <c r="R116" s="28" t="s">
        <v>275</v>
      </c>
      <c r="S116" s="29" t="s">
        <v>275</v>
      </c>
      <c r="T116" s="30" t="s">
        <v>322</v>
      </c>
    </row>
    <row r="117" spans="1:20" x14ac:dyDescent="0.25">
      <c r="A117" s="5" t="s">
        <v>284</v>
      </c>
      <c r="C117" s="16"/>
      <c r="D117" s="1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3"/>
      <c r="R117" s="16"/>
      <c r="S117" s="16"/>
      <c r="T117" s="35"/>
    </row>
    <row r="118" spans="1:20" x14ac:dyDescent="0.25">
      <c r="A118" s="2" t="s">
        <v>67</v>
      </c>
      <c r="B118" s="2" t="s">
        <v>388</v>
      </c>
      <c r="C118" s="32">
        <f>[1]!EntCustDebit($A$2,2015,112,$A118)</f>
        <v>31952</v>
      </c>
      <c r="E118" s="4">
        <f>[1]!EntCustCredit($A$2,2015,E$2,$A118)</f>
        <v>2663.5</v>
      </c>
      <c r="F118" s="4">
        <f>[1]!EntCustCredit($A$2,2015,F$2,$A118)</f>
        <v>2663.5</v>
      </c>
      <c r="G118" s="4">
        <f>[1]!EntCustCredit($A$2,2015,G$2,$A118)</f>
        <v>2663.5</v>
      </c>
      <c r="H118" s="4">
        <f>[1]!EntCustCredit($A$2,2015,H$2,$A118)</f>
        <v>2663.5</v>
      </c>
      <c r="I118" s="4">
        <f>[1]!EntCustCredit($A$2,2015,I$2,$A118)</f>
        <v>0</v>
      </c>
      <c r="J118" s="4">
        <f>[1]!EntCustCredit($A$2,2015,J$2,$A118)</f>
        <v>0</v>
      </c>
      <c r="K118" s="4">
        <f>[1]!EntCustCredit($A$2,2015,K$2,$A118)</f>
        <v>0</v>
      </c>
      <c r="L118" s="4">
        <f>[1]!EntCustCredit($A$2,2015,L$2,$A118)</f>
        <v>0</v>
      </c>
      <c r="M118" s="4">
        <f>[1]!EntCustCredit($A$2,2015,M$2,$A118)</f>
        <v>0</v>
      </c>
      <c r="N118" s="4">
        <f>[1]!EntCustCredit($A$2,2015,N$2,$A118)</f>
        <v>0</v>
      </c>
      <c r="O118" s="4">
        <f>[1]!EntCustCredit($A$2,2015,O$2,$A118)</f>
        <v>0</v>
      </c>
      <c r="P118" s="4">
        <f>[1]!EntCustCredit($A$2,2015,P$2,$A118)</f>
        <v>0</v>
      </c>
      <c r="R118" s="31">
        <f t="shared" si="6"/>
        <v>31952</v>
      </c>
      <c r="S118" s="31">
        <f t="shared" si="7"/>
        <v>10654</v>
      </c>
      <c r="T118" s="6">
        <f t="shared" si="8"/>
        <v>0.33343765648472706</v>
      </c>
    </row>
    <row r="119" spans="1:20" x14ac:dyDescent="0.25">
      <c r="A119" s="2" t="s">
        <v>68</v>
      </c>
      <c r="B119" s="2" t="s">
        <v>389</v>
      </c>
      <c r="C119" s="32">
        <f>[1]!EntCustDebit($A$2,2015,112,$A119)</f>
        <v>13752</v>
      </c>
      <c r="E119" s="4">
        <f>[1]!EntCustCredit($A$2,2015,E$2,$A119)</f>
        <v>1146</v>
      </c>
      <c r="F119" s="4">
        <f>[1]!EntCustCredit($A$2,2015,F$2,$A119)</f>
        <v>1146</v>
      </c>
      <c r="G119" s="4">
        <f>[1]!EntCustCredit($A$2,2015,G$2,$A119)</f>
        <v>1146</v>
      </c>
      <c r="H119" s="4">
        <f>[1]!EntCustCredit($A$2,2015,H$2,$A119)</f>
        <v>1146</v>
      </c>
      <c r="I119" s="4">
        <f>[1]!EntCustCredit($A$2,2015,I$2,$A119)</f>
        <v>0</v>
      </c>
      <c r="J119" s="4">
        <f>[1]!EntCustCredit($A$2,2015,J$2,$A119)</f>
        <v>0</v>
      </c>
      <c r="K119" s="4">
        <f>[1]!EntCustCredit($A$2,2015,K$2,$A119)</f>
        <v>0</v>
      </c>
      <c r="L119" s="4">
        <f>[1]!EntCustCredit($A$2,2015,L$2,$A119)</f>
        <v>0</v>
      </c>
      <c r="M119" s="4">
        <f>[1]!EntCustCredit($A$2,2015,M$2,$A119)</f>
        <v>0</v>
      </c>
      <c r="N119" s="4">
        <f>[1]!EntCustCredit($A$2,2015,N$2,$A119)</f>
        <v>0</v>
      </c>
      <c r="O119" s="4">
        <f>[1]!EntCustCredit($A$2,2015,O$2,$A119)</f>
        <v>0</v>
      </c>
      <c r="P119" s="4">
        <f>[1]!EntCustCredit($A$2,2015,P$2,$A119)</f>
        <v>0</v>
      </c>
      <c r="R119" s="31">
        <f t="shared" si="6"/>
        <v>13752</v>
      </c>
      <c r="S119" s="31">
        <f t="shared" si="7"/>
        <v>4584</v>
      </c>
      <c r="T119" s="6">
        <f t="shared" si="8"/>
        <v>0.33333333333333331</v>
      </c>
    </row>
    <row r="120" spans="1:20" x14ac:dyDescent="0.25">
      <c r="A120" s="2" t="s">
        <v>69</v>
      </c>
      <c r="B120" s="2" t="s">
        <v>390</v>
      </c>
      <c r="C120" s="32">
        <f>[1]!EntCustDebit($A$2,2015,112,$A120)</f>
        <v>68811</v>
      </c>
      <c r="E120" s="4">
        <f>[1]!EntCustCredit($A$2,2015,E$2,$A120)</f>
        <v>5847</v>
      </c>
      <c r="F120" s="4">
        <f>[1]!EntCustCredit($A$2,2015,F$2,$A120)</f>
        <v>5847</v>
      </c>
      <c r="G120" s="4">
        <f>[1]!EntCustCredit($A$2,2015,G$2,$A120)</f>
        <v>5847</v>
      </c>
      <c r="H120" s="4">
        <f>[1]!EntCustCredit($A$2,2015,H$2,$A120)</f>
        <v>5847</v>
      </c>
      <c r="I120" s="4">
        <f>[1]!EntCustCredit($A$2,2015,I$2,$A120)</f>
        <v>0</v>
      </c>
      <c r="J120" s="4">
        <f>[1]!EntCustCredit($A$2,2015,J$2,$A120)</f>
        <v>0</v>
      </c>
      <c r="K120" s="4">
        <f>[1]!EntCustCredit($A$2,2015,K$2,$A120)</f>
        <v>0</v>
      </c>
      <c r="L120" s="4">
        <f>[1]!EntCustCredit($A$2,2015,L$2,$A120)</f>
        <v>0</v>
      </c>
      <c r="M120" s="4">
        <f>[1]!EntCustCredit($A$2,2015,M$2,$A120)</f>
        <v>0</v>
      </c>
      <c r="N120" s="4">
        <f>[1]!EntCustCredit($A$2,2015,N$2,$A120)</f>
        <v>0</v>
      </c>
      <c r="O120" s="4">
        <f>[1]!EntCustCredit($A$2,2015,O$2,$A120)</f>
        <v>0</v>
      </c>
      <c r="P120" s="4">
        <f>[1]!EntCustCredit($A$2,2015,P$2,$A120)</f>
        <v>0</v>
      </c>
      <c r="R120" s="31">
        <f t="shared" si="6"/>
        <v>68811</v>
      </c>
      <c r="S120" s="31">
        <f t="shared" si="7"/>
        <v>23388</v>
      </c>
      <c r="T120" s="6">
        <f t="shared" si="8"/>
        <v>0.33988751798404326</v>
      </c>
    </row>
    <row r="121" spans="1:20" x14ac:dyDescent="0.25">
      <c r="A121" s="2" t="s">
        <v>70</v>
      </c>
      <c r="B121" s="2" t="s">
        <v>391</v>
      </c>
      <c r="C121" s="32">
        <f>[1]!EntCustDebit($A$2,2015,112,$A121)</f>
        <v>5701</v>
      </c>
      <c r="E121" s="4">
        <f>[1]!EntCustCredit($A$2,2015,E$2,$A121)</f>
        <v>475</v>
      </c>
      <c r="F121" s="4">
        <f>[1]!EntCustCredit($A$2,2015,F$2,$A121)</f>
        <v>475</v>
      </c>
      <c r="G121" s="4">
        <f>[1]!EntCustCredit($A$2,2015,G$2,$A121)</f>
        <v>475</v>
      </c>
      <c r="H121" s="4">
        <f>[1]!EntCustCredit($A$2,2015,H$2,$A121)</f>
        <v>475</v>
      </c>
      <c r="I121" s="4">
        <f>[1]!EntCustCredit($A$2,2015,I$2,$A121)</f>
        <v>0</v>
      </c>
      <c r="J121" s="4">
        <f>[1]!EntCustCredit($A$2,2015,J$2,$A121)</f>
        <v>0</v>
      </c>
      <c r="K121" s="4">
        <f>[1]!EntCustCredit($A$2,2015,K$2,$A121)</f>
        <v>0</v>
      </c>
      <c r="L121" s="4">
        <f>[1]!EntCustCredit($A$2,2015,L$2,$A121)</f>
        <v>0</v>
      </c>
      <c r="M121" s="4">
        <f>[1]!EntCustCredit($A$2,2015,M$2,$A121)</f>
        <v>0</v>
      </c>
      <c r="N121" s="4">
        <f>[1]!EntCustCredit($A$2,2015,N$2,$A121)</f>
        <v>0</v>
      </c>
      <c r="O121" s="4">
        <f>[1]!EntCustCredit($A$2,2015,O$2,$A121)</f>
        <v>0</v>
      </c>
      <c r="P121" s="4">
        <f>[1]!EntCustCredit($A$2,2015,P$2,$A121)</f>
        <v>0</v>
      </c>
      <c r="R121" s="31">
        <f t="shared" si="6"/>
        <v>5701</v>
      </c>
      <c r="S121" s="31">
        <f t="shared" si="7"/>
        <v>1900</v>
      </c>
      <c r="T121" s="6">
        <f t="shared" si="8"/>
        <v>0.33327486405893703</v>
      </c>
    </row>
    <row r="122" spans="1:20" x14ac:dyDescent="0.25">
      <c r="A122" s="2" t="s">
        <v>71</v>
      </c>
      <c r="B122" s="2" t="s">
        <v>392</v>
      </c>
      <c r="C122" s="32">
        <f>[1]!EntCustDebit($A$2,2015,112,$A122)</f>
        <v>13184</v>
      </c>
      <c r="E122" s="4">
        <f>[1]!EntCustCredit($A$2,2015,E$2,$A122)</f>
        <v>0</v>
      </c>
      <c r="F122" s="4">
        <f>[1]!EntCustCredit($A$2,2015,F$2,$A122)</f>
        <v>500</v>
      </c>
      <c r="G122" s="4">
        <f>[1]!EntCustCredit($A$2,2015,G$2,$A122)</f>
        <v>0</v>
      </c>
      <c r="H122" s="4">
        <f>[1]!EntCustCredit($A$2,2015,H$2,$A122)</f>
        <v>1500</v>
      </c>
      <c r="I122" s="4">
        <f>[1]!EntCustCredit($A$2,2015,I$2,$A122)</f>
        <v>0</v>
      </c>
      <c r="J122" s="4">
        <f>[1]!EntCustCredit($A$2,2015,J$2,$A122)</f>
        <v>0</v>
      </c>
      <c r="K122" s="4">
        <f>[1]!EntCustCredit($A$2,2015,K$2,$A122)</f>
        <v>0</v>
      </c>
      <c r="L122" s="4">
        <f>[1]!EntCustCredit($A$2,2015,L$2,$A122)</f>
        <v>0</v>
      </c>
      <c r="M122" s="4">
        <f>[1]!EntCustCredit($A$2,2015,M$2,$A122)</f>
        <v>0</v>
      </c>
      <c r="N122" s="4">
        <f>[1]!EntCustCredit($A$2,2015,N$2,$A122)</f>
        <v>0</v>
      </c>
      <c r="O122" s="4">
        <f>[1]!EntCustCredit($A$2,2015,O$2,$A122)</f>
        <v>0</v>
      </c>
      <c r="P122" s="4">
        <f>[1]!EntCustCredit($A$2,2015,P$2,$A122)</f>
        <v>0</v>
      </c>
      <c r="R122" s="31">
        <f t="shared" si="6"/>
        <v>13184</v>
      </c>
      <c r="S122" s="31">
        <f t="shared" si="7"/>
        <v>2000</v>
      </c>
      <c r="T122" s="6">
        <f t="shared" si="8"/>
        <v>0.15169902912621358</v>
      </c>
    </row>
    <row r="123" spans="1:20" x14ac:dyDescent="0.25">
      <c r="A123" s="2" t="s">
        <v>72</v>
      </c>
      <c r="B123" s="2" t="s">
        <v>393</v>
      </c>
      <c r="C123" s="32">
        <f>[1]!EntCustDebit($A$2,2015,112,$A123)</f>
        <v>28496</v>
      </c>
      <c r="E123" s="4">
        <f>[1]!EntCustCredit($A$2,2015,E$2,$A123)</f>
        <v>2382.8000000000002</v>
      </c>
      <c r="F123" s="4">
        <f>[1]!EntCustCredit($A$2,2015,F$2,$A123)</f>
        <v>2374</v>
      </c>
      <c r="G123" s="4">
        <f>[1]!EntCustCredit($A$2,2015,G$2,$A123)</f>
        <v>2374</v>
      </c>
      <c r="H123" s="4">
        <f>[1]!EntCustCredit($A$2,2015,H$2,$A123)</f>
        <v>2820.7799999999997</v>
      </c>
      <c r="I123" s="4">
        <f>[1]!EntCustCredit($A$2,2015,I$2,$A123)</f>
        <v>0</v>
      </c>
      <c r="J123" s="4">
        <f>[1]!EntCustCredit($A$2,2015,J$2,$A123)</f>
        <v>0</v>
      </c>
      <c r="K123" s="4">
        <f>[1]!EntCustCredit($A$2,2015,K$2,$A123)</f>
        <v>0</v>
      </c>
      <c r="L123" s="4">
        <f>[1]!EntCustCredit($A$2,2015,L$2,$A123)</f>
        <v>0</v>
      </c>
      <c r="M123" s="4">
        <f>[1]!EntCustCredit($A$2,2015,M$2,$A123)</f>
        <v>0</v>
      </c>
      <c r="N123" s="4">
        <f>[1]!EntCustCredit($A$2,2015,N$2,$A123)</f>
        <v>0</v>
      </c>
      <c r="O123" s="4">
        <f>[1]!EntCustCredit($A$2,2015,O$2,$A123)</f>
        <v>0</v>
      </c>
      <c r="P123" s="4">
        <f>[1]!EntCustCredit($A$2,2015,P$2,$A123)</f>
        <v>0</v>
      </c>
      <c r="R123" s="31">
        <f t="shared" si="6"/>
        <v>28496</v>
      </c>
      <c r="S123" s="31">
        <f t="shared" si="7"/>
        <v>9951.58</v>
      </c>
      <c r="T123" s="6">
        <f t="shared" si="8"/>
        <v>0.34922725996631104</v>
      </c>
    </row>
    <row r="124" spans="1:20" x14ac:dyDescent="0.25">
      <c r="A124" s="2" t="s">
        <v>73</v>
      </c>
      <c r="B124" s="2" t="s">
        <v>394</v>
      </c>
      <c r="C124" s="32">
        <f>[1]!EntCustDebit($A$2,2015,112,$A124)</f>
        <v>47990</v>
      </c>
      <c r="E124" s="4">
        <f>[1]!EntCustCredit($A$2,2015,E$2,$A124)</f>
        <v>3999.17</v>
      </c>
      <c r="F124" s="4">
        <f>[1]!EntCustCredit($A$2,2015,F$2,$A124)</f>
        <v>3999.17</v>
      </c>
      <c r="G124" s="4">
        <f>[1]!EntCustCredit($A$2,2015,G$2,$A124)</f>
        <v>3999.17</v>
      </c>
      <c r="H124" s="4">
        <f>[1]!EntCustCredit($A$2,2015,H$2,$A124)</f>
        <v>3999.17</v>
      </c>
      <c r="I124" s="4">
        <f>[1]!EntCustCredit($A$2,2015,I$2,$A124)</f>
        <v>0</v>
      </c>
      <c r="J124" s="4">
        <f>[1]!EntCustCredit($A$2,2015,J$2,$A124)</f>
        <v>0</v>
      </c>
      <c r="K124" s="4">
        <f>[1]!EntCustCredit($A$2,2015,K$2,$A124)</f>
        <v>0</v>
      </c>
      <c r="L124" s="4">
        <f>[1]!EntCustCredit($A$2,2015,L$2,$A124)</f>
        <v>0</v>
      </c>
      <c r="M124" s="4">
        <f>[1]!EntCustCredit($A$2,2015,M$2,$A124)</f>
        <v>0</v>
      </c>
      <c r="N124" s="4">
        <f>[1]!EntCustCredit($A$2,2015,N$2,$A124)</f>
        <v>0</v>
      </c>
      <c r="O124" s="4">
        <f>[1]!EntCustCredit($A$2,2015,O$2,$A124)</f>
        <v>0</v>
      </c>
      <c r="P124" s="4">
        <f>[1]!EntCustCredit($A$2,2015,P$2,$A124)</f>
        <v>0</v>
      </c>
      <c r="R124" s="31">
        <f t="shared" si="6"/>
        <v>47990</v>
      </c>
      <c r="S124" s="31">
        <f t="shared" si="7"/>
        <v>15996.68</v>
      </c>
      <c r="T124" s="6">
        <f t="shared" si="8"/>
        <v>0.33333361116899357</v>
      </c>
    </row>
    <row r="125" spans="1:20" x14ac:dyDescent="0.25">
      <c r="A125" s="2" t="s">
        <v>74</v>
      </c>
      <c r="B125" s="2" t="s">
        <v>395</v>
      </c>
      <c r="C125" s="32">
        <f>[1]!EntCustDebit($A$2,2015,112,$A125)</f>
        <v>110938</v>
      </c>
      <c r="E125" s="4">
        <f>[1]!EntCustCredit($A$2,2015,E$2,$A125)</f>
        <v>0</v>
      </c>
      <c r="F125" s="4">
        <f>[1]!EntCustCredit($A$2,2015,F$2,$A125)</f>
        <v>0</v>
      </c>
      <c r="G125" s="4">
        <f>[1]!EntCustCredit($A$2,2015,G$2,$A125)</f>
        <v>6167.54</v>
      </c>
      <c r="H125" s="4">
        <f>[1]!EntCustCredit($A$2,2015,H$2,$A125)</f>
        <v>7614.4</v>
      </c>
      <c r="I125" s="4">
        <f>[1]!EntCustCredit($A$2,2015,I$2,$A125)</f>
        <v>0</v>
      </c>
      <c r="J125" s="4">
        <f>[1]!EntCustCredit($A$2,2015,J$2,$A125)</f>
        <v>0</v>
      </c>
      <c r="K125" s="4">
        <f>[1]!EntCustCredit($A$2,2015,K$2,$A125)</f>
        <v>0</v>
      </c>
      <c r="L125" s="4">
        <f>[1]!EntCustCredit($A$2,2015,L$2,$A125)</f>
        <v>0</v>
      </c>
      <c r="M125" s="4">
        <f>[1]!EntCustCredit($A$2,2015,M$2,$A125)</f>
        <v>0</v>
      </c>
      <c r="N125" s="4">
        <f>[1]!EntCustCredit($A$2,2015,N$2,$A125)</f>
        <v>0</v>
      </c>
      <c r="O125" s="4">
        <f>[1]!EntCustCredit($A$2,2015,O$2,$A125)</f>
        <v>0</v>
      </c>
      <c r="P125" s="4">
        <f>[1]!EntCustCredit($A$2,2015,P$2,$A125)</f>
        <v>0</v>
      </c>
      <c r="R125" s="31">
        <f t="shared" si="6"/>
        <v>110938</v>
      </c>
      <c r="S125" s="31">
        <f t="shared" si="7"/>
        <v>13781.939999999999</v>
      </c>
      <c r="T125" s="6">
        <f t="shared" si="8"/>
        <v>0.12423101191656599</v>
      </c>
    </row>
    <row r="126" spans="1:20" x14ac:dyDescent="0.25">
      <c r="A126" s="2" t="s">
        <v>75</v>
      </c>
      <c r="B126" s="2" t="s">
        <v>396</v>
      </c>
      <c r="C126" s="32">
        <f>[1]!EntCustDebit($A$2,2015,112,$A126)</f>
        <v>21047</v>
      </c>
      <c r="E126" s="4">
        <f>[1]!EntCustCredit($A$2,2015,E$2,$A126)</f>
        <v>1658</v>
      </c>
      <c r="F126" s="4">
        <f>[1]!EntCustCredit($A$2,2015,F$2,$A126)</f>
        <v>1658</v>
      </c>
      <c r="G126" s="4">
        <f>[1]!EntCustCredit($A$2,2015,G$2,$A126)</f>
        <v>1658</v>
      </c>
      <c r="H126" s="4">
        <f>[1]!EntCustCredit($A$2,2015,H$2,$A126)</f>
        <v>1658</v>
      </c>
      <c r="I126" s="4">
        <f>[1]!EntCustCredit($A$2,2015,I$2,$A126)</f>
        <v>0</v>
      </c>
      <c r="J126" s="4">
        <f>[1]!EntCustCredit($A$2,2015,J$2,$A126)</f>
        <v>0</v>
      </c>
      <c r="K126" s="4">
        <f>[1]!EntCustCredit($A$2,2015,K$2,$A126)</f>
        <v>0</v>
      </c>
      <c r="L126" s="4">
        <f>[1]!EntCustCredit($A$2,2015,L$2,$A126)</f>
        <v>0</v>
      </c>
      <c r="M126" s="4">
        <f>[1]!EntCustCredit($A$2,2015,M$2,$A126)</f>
        <v>0</v>
      </c>
      <c r="N126" s="4">
        <f>[1]!EntCustCredit($A$2,2015,N$2,$A126)</f>
        <v>0</v>
      </c>
      <c r="O126" s="4">
        <f>[1]!EntCustCredit($A$2,2015,O$2,$A126)</f>
        <v>0</v>
      </c>
      <c r="P126" s="4">
        <f>[1]!EntCustCredit($A$2,2015,P$2,$A126)</f>
        <v>0</v>
      </c>
      <c r="R126" s="31">
        <f t="shared" si="6"/>
        <v>21047</v>
      </c>
      <c r="S126" s="31">
        <f t="shared" si="7"/>
        <v>6632</v>
      </c>
      <c r="T126" s="6">
        <f t="shared" si="8"/>
        <v>0.3151042903976814</v>
      </c>
    </row>
    <row r="127" spans="1:20" x14ac:dyDescent="0.25">
      <c r="A127" s="2" t="s">
        <v>76</v>
      </c>
      <c r="B127" s="2" t="s">
        <v>397</v>
      </c>
      <c r="C127" s="32">
        <f>[1]!EntCustDebit($A$2,2015,112,$A127)</f>
        <v>5142</v>
      </c>
      <c r="E127" s="4">
        <f>[1]!EntCustCredit($A$2,2015,E$2,$A127)</f>
        <v>428.5</v>
      </c>
      <c r="F127" s="4">
        <f>[1]!EntCustCredit($A$2,2015,F$2,$A127)</f>
        <v>428.5</v>
      </c>
      <c r="G127" s="4">
        <f>[1]!EntCustCredit($A$2,2015,G$2,$A127)</f>
        <v>428.5</v>
      </c>
      <c r="H127" s="4">
        <f>[1]!EntCustCredit($A$2,2015,H$2,$A127)</f>
        <v>428.5</v>
      </c>
      <c r="I127" s="4">
        <f>[1]!EntCustCredit($A$2,2015,I$2,$A127)</f>
        <v>0</v>
      </c>
      <c r="J127" s="4">
        <f>[1]!EntCustCredit($A$2,2015,J$2,$A127)</f>
        <v>0</v>
      </c>
      <c r="K127" s="4">
        <f>[1]!EntCustCredit($A$2,2015,K$2,$A127)</f>
        <v>0</v>
      </c>
      <c r="L127" s="4">
        <f>[1]!EntCustCredit($A$2,2015,L$2,$A127)</f>
        <v>0</v>
      </c>
      <c r="M127" s="4">
        <f>[1]!EntCustCredit($A$2,2015,M$2,$A127)</f>
        <v>0</v>
      </c>
      <c r="N127" s="4">
        <f>[1]!EntCustCredit($A$2,2015,N$2,$A127)</f>
        <v>0</v>
      </c>
      <c r="O127" s="4">
        <f>[1]!EntCustCredit($A$2,2015,O$2,$A127)</f>
        <v>0</v>
      </c>
      <c r="P127" s="4">
        <f>[1]!EntCustCredit($A$2,2015,P$2,$A127)</f>
        <v>0</v>
      </c>
      <c r="R127" s="31">
        <f t="shared" si="6"/>
        <v>5142</v>
      </c>
      <c r="S127" s="31">
        <f t="shared" si="7"/>
        <v>1714</v>
      </c>
      <c r="T127" s="6">
        <f t="shared" si="8"/>
        <v>0.33333333333333331</v>
      </c>
    </row>
    <row r="128" spans="1:20" x14ac:dyDescent="0.25">
      <c r="A128" s="2" t="s">
        <v>77</v>
      </c>
      <c r="B128" s="2" t="s">
        <v>398</v>
      </c>
      <c r="C128" s="32">
        <f>[1]!EntCustDebit($A$2,2015,112,$A128)</f>
        <v>27485</v>
      </c>
      <c r="E128" s="4">
        <f>[1]!EntCustCredit($A$2,2015,E$2,$A128)</f>
        <v>2500</v>
      </c>
      <c r="F128" s="4">
        <f>[1]!EntCustCredit($A$2,2015,F$2,$A128)</f>
        <v>2500</v>
      </c>
      <c r="G128" s="4">
        <f>[1]!EntCustCredit($A$2,2015,G$2,$A128)</f>
        <v>2500</v>
      </c>
      <c r="H128" s="4">
        <f>[1]!EntCustCredit($A$2,2015,H$2,$A128)</f>
        <v>2500</v>
      </c>
      <c r="I128" s="4">
        <f>[1]!EntCustCredit($A$2,2015,I$2,$A128)</f>
        <v>0</v>
      </c>
      <c r="J128" s="4">
        <f>[1]!EntCustCredit($A$2,2015,J$2,$A128)</f>
        <v>0</v>
      </c>
      <c r="K128" s="4">
        <f>[1]!EntCustCredit($A$2,2015,K$2,$A128)</f>
        <v>0</v>
      </c>
      <c r="L128" s="4">
        <f>[1]!EntCustCredit($A$2,2015,L$2,$A128)</f>
        <v>0</v>
      </c>
      <c r="M128" s="4">
        <f>[1]!EntCustCredit($A$2,2015,M$2,$A128)</f>
        <v>0</v>
      </c>
      <c r="N128" s="4">
        <f>[1]!EntCustCredit($A$2,2015,N$2,$A128)</f>
        <v>0</v>
      </c>
      <c r="O128" s="4">
        <f>[1]!EntCustCredit($A$2,2015,O$2,$A128)</f>
        <v>0</v>
      </c>
      <c r="P128" s="4">
        <f>[1]!EntCustCredit($A$2,2015,P$2,$A128)</f>
        <v>0</v>
      </c>
      <c r="R128" s="31">
        <f t="shared" si="6"/>
        <v>27485</v>
      </c>
      <c r="S128" s="31">
        <f t="shared" si="7"/>
        <v>10000</v>
      </c>
      <c r="T128" s="6">
        <f t="shared" si="8"/>
        <v>0.36383481899217757</v>
      </c>
    </row>
    <row r="129" spans="1:20" x14ac:dyDescent="0.25">
      <c r="A129" s="2" t="s">
        <v>78</v>
      </c>
      <c r="B129" s="2" t="s">
        <v>399</v>
      </c>
      <c r="C129" s="32">
        <f>[1]!EntCustDebit($A$2,2015,112,$A129)</f>
        <v>16907</v>
      </c>
      <c r="E129" s="4">
        <f>[1]!EntCustCredit($A$2,2015,E$2,$A129)</f>
        <v>0</v>
      </c>
      <c r="F129" s="4">
        <f>[1]!EntCustCredit($A$2,2015,F$2,$A129)</f>
        <v>2827</v>
      </c>
      <c r="G129" s="4">
        <f>[1]!EntCustCredit($A$2,2015,G$2,$A129)</f>
        <v>1408</v>
      </c>
      <c r="H129" s="4">
        <f>[1]!EntCustCredit($A$2,2015,H$2,$A129)</f>
        <v>1408</v>
      </c>
      <c r="I129" s="4">
        <f>[1]!EntCustCredit($A$2,2015,I$2,$A129)</f>
        <v>0</v>
      </c>
      <c r="J129" s="4">
        <f>[1]!EntCustCredit($A$2,2015,J$2,$A129)</f>
        <v>0</v>
      </c>
      <c r="K129" s="4">
        <f>[1]!EntCustCredit($A$2,2015,K$2,$A129)</f>
        <v>0</v>
      </c>
      <c r="L129" s="4">
        <f>[1]!EntCustCredit($A$2,2015,L$2,$A129)</f>
        <v>0</v>
      </c>
      <c r="M129" s="4">
        <f>[1]!EntCustCredit($A$2,2015,M$2,$A129)</f>
        <v>0</v>
      </c>
      <c r="N129" s="4">
        <f>[1]!EntCustCredit($A$2,2015,N$2,$A129)</f>
        <v>0</v>
      </c>
      <c r="O129" s="4">
        <f>[1]!EntCustCredit($A$2,2015,O$2,$A129)</f>
        <v>0</v>
      </c>
      <c r="P129" s="4">
        <f>[1]!EntCustCredit($A$2,2015,P$2,$A129)</f>
        <v>0</v>
      </c>
      <c r="R129" s="31">
        <f t="shared" si="6"/>
        <v>16907</v>
      </c>
      <c r="S129" s="31">
        <f t="shared" si="7"/>
        <v>5643</v>
      </c>
      <c r="T129" s="6">
        <f t="shared" si="8"/>
        <v>0.33376707872478856</v>
      </c>
    </row>
    <row r="130" spans="1:20" x14ac:dyDescent="0.25">
      <c r="A130" s="2" t="s">
        <v>79</v>
      </c>
      <c r="B130" s="2" t="s">
        <v>400</v>
      </c>
      <c r="C130" s="32">
        <f>[1]!EntCustDebit($A$2,2015,112,$A130)</f>
        <v>10485</v>
      </c>
      <c r="E130" s="4">
        <f>[1]!EntCustCredit($A$2,2015,E$2,$A130)</f>
        <v>938</v>
      </c>
      <c r="F130" s="4">
        <f>[1]!EntCustCredit($A$2,2015,F$2,$A130)</f>
        <v>938</v>
      </c>
      <c r="G130" s="4">
        <f>[1]!EntCustCredit($A$2,2015,G$2,$A130)</f>
        <v>938</v>
      </c>
      <c r="H130" s="4">
        <f>[1]!EntCustCredit($A$2,2015,H$2,$A130)</f>
        <v>938</v>
      </c>
      <c r="I130" s="4">
        <f>[1]!EntCustCredit($A$2,2015,I$2,$A130)</f>
        <v>0</v>
      </c>
      <c r="J130" s="4">
        <f>[1]!EntCustCredit($A$2,2015,J$2,$A130)</f>
        <v>0</v>
      </c>
      <c r="K130" s="4">
        <f>[1]!EntCustCredit($A$2,2015,K$2,$A130)</f>
        <v>0</v>
      </c>
      <c r="L130" s="4">
        <f>[1]!EntCustCredit($A$2,2015,L$2,$A130)</f>
        <v>0</v>
      </c>
      <c r="M130" s="4">
        <f>[1]!EntCustCredit($A$2,2015,M$2,$A130)</f>
        <v>0</v>
      </c>
      <c r="N130" s="4">
        <f>[1]!EntCustCredit($A$2,2015,N$2,$A130)</f>
        <v>0</v>
      </c>
      <c r="O130" s="4">
        <f>[1]!EntCustCredit($A$2,2015,O$2,$A130)</f>
        <v>0</v>
      </c>
      <c r="P130" s="4">
        <f>[1]!EntCustCredit($A$2,2015,P$2,$A130)</f>
        <v>0</v>
      </c>
      <c r="R130" s="31">
        <f t="shared" si="6"/>
        <v>10485</v>
      </c>
      <c r="S130" s="31">
        <f t="shared" si="7"/>
        <v>3752</v>
      </c>
      <c r="T130" s="6">
        <f t="shared" si="8"/>
        <v>0.35784453981878872</v>
      </c>
    </row>
    <row r="131" spans="1:20" x14ac:dyDescent="0.25">
      <c r="A131" s="2" t="s">
        <v>80</v>
      </c>
      <c r="B131" s="2" t="s">
        <v>401</v>
      </c>
      <c r="C131" s="32">
        <f>[1]!EntCustDebit($A$2,2015,112,$A131)</f>
        <v>35830</v>
      </c>
      <c r="E131" s="4">
        <f>[1]!EntCustCredit($A$2,2015,E$2,$A131)</f>
        <v>2985.8</v>
      </c>
      <c r="F131" s="4">
        <f>[1]!EntCustCredit($A$2,2015,F$2,$A131)</f>
        <v>2985.8</v>
      </c>
      <c r="G131" s="4">
        <f>[1]!EntCustCredit($A$2,2015,G$2,$A131)</f>
        <v>2985.8</v>
      </c>
      <c r="H131" s="4">
        <f>[1]!EntCustCredit($A$2,2015,H$2,$A131)</f>
        <v>2985.8</v>
      </c>
      <c r="I131" s="4">
        <f>[1]!EntCustCredit($A$2,2015,I$2,$A131)</f>
        <v>0</v>
      </c>
      <c r="J131" s="4">
        <f>[1]!EntCustCredit($A$2,2015,J$2,$A131)</f>
        <v>0</v>
      </c>
      <c r="K131" s="4">
        <f>[1]!EntCustCredit($A$2,2015,K$2,$A131)</f>
        <v>0</v>
      </c>
      <c r="L131" s="4">
        <f>[1]!EntCustCredit($A$2,2015,L$2,$A131)</f>
        <v>0</v>
      </c>
      <c r="M131" s="4">
        <f>[1]!EntCustCredit($A$2,2015,M$2,$A131)</f>
        <v>0</v>
      </c>
      <c r="N131" s="4">
        <f>[1]!EntCustCredit($A$2,2015,N$2,$A131)</f>
        <v>0</v>
      </c>
      <c r="O131" s="4">
        <f>[1]!EntCustCredit($A$2,2015,O$2,$A131)</f>
        <v>0</v>
      </c>
      <c r="P131" s="4">
        <f>[1]!EntCustCredit($A$2,2015,P$2,$A131)</f>
        <v>0</v>
      </c>
      <c r="R131" s="31">
        <f t="shared" si="6"/>
        <v>35830</v>
      </c>
      <c r="S131" s="31">
        <f t="shared" si="7"/>
        <v>11943.2</v>
      </c>
      <c r="T131" s="6">
        <f t="shared" si="8"/>
        <v>0.33332961205693556</v>
      </c>
    </row>
    <row r="132" spans="1:20" x14ac:dyDescent="0.25">
      <c r="A132" s="2" t="s">
        <v>81</v>
      </c>
      <c r="B132" s="2" t="s">
        <v>402</v>
      </c>
      <c r="C132" s="32">
        <f>[1]!EntCustDebit($A$2,2015,112,$A132)</f>
        <v>11552</v>
      </c>
      <c r="E132" s="4">
        <f>[1]!EntCustCredit($A$2,2015,E$2,$A132)</f>
        <v>0</v>
      </c>
      <c r="F132" s="4">
        <f>[1]!EntCustCredit($A$2,2015,F$2,$A132)</f>
        <v>0</v>
      </c>
      <c r="G132" s="4">
        <f>[1]!EntCustCredit($A$2,2015,G$2,$A132)</f>
        <v>0</v>
      </c>
      <c r="H132" s="4">
        <f>[1]!EntCustCredit($A$2,2015,H$2,$A132)</f>
        <v>700</v>
      </c>
      <c r="I132" s="4">
        <f>[1]!EntCustCredit($A$2,2015,I$2,$A132)</f>
        <v>0</v>
      </c>
      <c r="J132" s="4">
        <f>[1]!EntCustCredit($A$2,2015,J$2,$A132)</f>
        <v>0</v>
      </c>
      <c r="K132" s="4">
        <f>[1]!EntCustCredit($A$2,2015,K$2,$A132)</f>
        <v>0</v>
      </c>
      <c r="L132" s="4">
        <f>[1]!EntCustCredit($A$2,2015,L$2,$A132)</f>
        <v>0</v>
      </c>
      <c r="M132" s="4">
        <f>[1]!EntCustCredit($A$2,2015,M$2,$A132)</f>
        <v>0</v>
      </c>
      <c r="N132" s="4">
        <f>[1]!EntCustCredit($A$2,2015,N$2,$A132)</f>
        <v>0</v>
      </c>
      <c r="O132" s="4">
        <f>[1]!EntCustCredit($A$2,2015,O$2,$A132)</f>
        <v>0</v>
      </c>
      <c r="P132" s="4">
        <f>[1]!EntCustCredit($A$2,2015,P$2,$A132)</f>
        <v>0</v>
      </c>
      <c r="R132" s="31">
        <f t="shared" si="6"/>
        <v>11552</v>
      </c>
      <c r="S132" s="31">
        <f t="shared" si="7"/>
        <v>700</v>
      </c>
      <c r="T132" s="6">
        <f t="shared" si="8"/>
        <v>6.0595567867036008E-2</v>
      </c>
    </row>
    <row r="133" spans="1:20" x14ac:dyDescent="0.25">
      <c r="A133" s="2" t="s">
        <v>82</v>
      </c>
      <c r="B133" s="2" t="s">
        <v>403</v>
      </c>
      <c r="C133" s="32">
        <f>[1]!EntCustDebit($A$2,2015,112,$A133)</f>
        <v>84506</v>
      </c>
      <c r="E133" s="4">
        <f>[1]!EntCustCredit($A$2,2015,E$2,$A133)</f>
        <v>0</v>
      </c>
      <c r="F133" s="4">
        <f>[1]!EntCustCredit($A$2,2015,F$2,$A133)</f>
        <v>0</v>
      </c>
      <c r="G133" s="4">
        <f>[1]!EntCustCredit($A$2,2015,G$2,$A133)</f>
        <v>21128</v>
      </c>
      <c r="H133" s="4">
        <f>[1]!EntCustCredit($A$2,2015,H$2,$A133)</f>
        <v>0</v>
      </c>
      <c r="I133" s="4">
        <f>[1]!EntCustCredit($A$2,2015,I$2,$A133)</f>
        <v>0</v>
      </c>
      <c r="J133" s="4">
        <f>[1]!EntCustCredit($A$2,2015,J$2,$A133)</f>
        <v>0</v>
      </c>
      <c r="K133" s="4">
        <f>[1]!EntCustCredit($A$2,2015,K$2,$A133)</f>
        <v>0</v>
      </c>
      <c r="L133" s="4">
        <f>[1]!EntCustCredit($A$2,2015,L$2,$A133)</f>
        <v>0</v>
      </c>
      <c r="M133" s="4">
        <f>[1]!EntCustCredit($A$2,2015,M$2,$A133)</f>
        <v>0</v>
      </c>
      <c r="N133" s="4">
        <f>[1]!EntCustCredit($A$2,2015,N$2,$A133)</f>
        <v>0</v>
      </c>
      <c r="O133" s="4">
        <f>[1]!EntCustCredit($A$2,2015,O$2,$A133)</f>
        <v>0</v>
      </c>
      <c r="P133" s="4">
        <f>[1]!EntCustCredit($A$2,2015,P$2,$A133)</f>
        <v>0</v>
      </c>
      <c r="R133" s="31">
        <f t="shared" si="6"/>
        <v>84506</v>
      </c>
      <c r="S133" s="31">
        <f t="shared" si="7"/>
        <v>21128</v>
      </c>
      <c r="T133" s="6">
        <f t="shared" si="8"/>
        <v>0.25001775021891937</v>
      </c>
    </row>
    <row r="134" spans="1:20" x14ac:dyDescent="0.25">
      <c r="A134" s="2" t="s">
        <v>83</v>
      </c>
      <c r="B134" s="2" t="s">
        <v>404</v>
      </c>
      <c r="C134" s="32">
        <f>[1]!EntCustDebit($A$2,2015,112,$A134)</f>
        <v>38630</v>
      </c>
      <c r="E134" s="4">
        <f>[1]!EntCustCredit($A$2,2015,E$2,$A134)</f>
        <v>3219.16</v>
      </c>
      <c r="F134" s="4">
        <f>[1]!EntCustCredit($A$2,2015,F$2,$A134)</f>
        <v>3219.16</v>
      </c>
      <c r="G134" s="4">
        <f>[1]!EntCustCredit($A$2,2015,G$2,$A134)</f>
        <v>3219.16</v>
      </c>
      <c r="H134" s="4">
        <f>[1]!EntCustCredit($A$2,2015,H$2,$A134)</f>
        <v>3219.16</v>
      </c>
      <c r="I134" s="4">
        <f>[1]!EntCustCredit($A$2,2015,I$2,$A134)</f>
        <v>0</v>
      </c>
      <c r="J134" s="4">
        <f>[1]!EntCustCredit($A$2,2015,J$2,$A134)</f>
        <v>0</v>
      </c>
      <c r="K134" s="4">
        <f>[1]!EntCustCredit($A$2,2015,K$2,$A134)</f>
        <v>0</v>
      </c>
      <c r="L134" s="4">
        <f>[1]!EntCustCredit($A$2,2015,L$2,$A134)</f>
        <v>0</v>
      </c>
      <c r="M134" s="4">
        <f>[1]!EntCustCredit($A$2,2015,M$2,$A134)</f>
        <v>0</v>
      </c>
      <c r="N134" s="4">
        <f>[1]!EntCustCredit($A$2,2015,N$2,$A134)</f>
        <v>0</v>
      </c>
      <c r="O134" s="4">
        <f>[1]!EntCustCredit($A$2,2015,O$2,$A134)</f>
        <v>0</v>
      </c>
      <c r="P134" s="4">
        <f>[1]!EntCustCredit($A$2,2015,P$2,$A134)</f>
        <v>0</v>
      </c>
      <c r="R134" s="31">
        <f t="shared" si="6"/>
        <v>38630</v>
      </c>
      <c r="S134" s="31">
        <f t="shared" si="7"/>
        <v>12876.64</v>
      </c>
      <c r="T134" s="6">
        <f t="shared" si="8"/>
        <v>0.33333264302355681</v>
      </c>
    </row>
    <row r="135" spans="1:20" x14ac:dyDescent="0.25">
      <c r="A135" s="2" t="s">
        <v>84</v>
      </c>
      <c r="B135" s="2" t="s">
        <v>405</v>
      </c>
      <c r="C135" s="32">
        <f>[1]!EntCustDebit($A$2,2015,112,$A135)</f>
        <v>6631</v>
      </c>
      <c r="E135" s="4">
        <f>[1]!EntCustCredit($A$2,2015,E$2,$A135)</f>
        <v>0</v>
      </c>
      <c r="F135" s="4">
        <f>[1]!EntCustCredit($A$2,2015,F$2,$A135)</f>
        <v>0</v>
      </c>
      <c r="G135" s="4">
        <f>[1]!EntCustCredit($A$2,2015,G$2,$A135)</f>
        <v>0</v>
      </c>
      <c r="H135" s="4">
        <f>[1]!EntCustCredit($A$2,2015,H$2,$A135)</f>
        <v>1657.77</v>
      </c>
      <c r="I135" s="4">
        <f>[1]!EntCustCredit($A$2,2015,I$2,$A135)</f>
        <v>0</v>
      </c>
      <c r="J135" s="4">
        <f>[1]!EntCustCredit($A$2,2015,J$2,$A135)</f>
        <v>0</v>
      </c>
      <c r="K135" s="4">
        <f>[1]!EntCustCredit($A$2,2015,K$2,$A135)</f>
        <v>0</v>
      </c>
      <c r="L135" s="4">
        <f>[1]!EntCustCredit($A$2,2015,L$2,$A135)</f>
        <v>0</v>
      </c>
      <c r="M135" s="4">
        <f>[1]!EntCustCredit($A$2,2015,M$2,$A135)</f>
        <v>0</v>
      </c>
      <c r="N135" s="4">
        <f>[1]!EntCustCredit($A$2,2015,N$2,$A135)</f>
        <v>0</v>
      </c>
      <c r="O135" s="4">
        <f>[1]!EntCustCredit($A$2,2015,O$2,$A135)</f>
        <v>0</v>
      </c>
      <c r="P135" s="4">
        <f>[1]!EntCustCredit($A$2,2015,P$2,$A135)</f>
        <v>0</v>
      </c>
      <c r="R135" s="31">
        <f t="shared" si="6"/>
        <v>6631</v>
      </c>
      <c r="S135" s="31">
        <f t="shared" si="7"/>
        <v>1657.77</v>
      </c>
      <c r="T135" s="6">
        <f t="shared" si="8"/>
        <v>0.25000301613632936</v>
      </c>
    </row>
    <row r="136" spans="1:20" x14ac:dyDescent="0.25">
      <c r="A136" s="2" t="s">
        <v>85</v>
      </c>
      <c r="B136" s="2" t="s">
        <v>406</v>
      </c>
      <c r="C136" s="32">
        <f>[1]!EntCustDebit($A$2,2015,112,$A136)</f>
        <v>7261</v>
      </c>
      <c r="E136" s="4">
        <f>[1]!EntCustCredit($A$2,2015,E$2,$A136)</f>
        <v>605.08000000000004</v>
      </c>
      <c r="F136" s="4">
        <f>[1]!EntCustCredit($A$2,2015,F$2,$A136)</f>
        <v>605.08000000000004</v>
      </c>
      <c r="G136" s="4">
        <f>[1]!EntCustCredit($A$2,2015,G$2,$A136)</f>
        <v>605.08000000000004</v>
      </c>
      <c r="H136" s="4">
        <f>[1]!EntCustCredit($A$2,2015,H$2,$A136)</f>
        <v>605.08000000000004</v>
      </c>
      <c r="I136" s="4">
        <f>[1]!EntCustCredit($A$2,2015,I$2,$A136)</f>
        <v>0</v>
      </c>
      <c r="J136" s="4">
        <f>[1]!EntCustCredit($A$2,2015,J$2,$A136)</f>
        <v>0</v>
      </c>
      <c r="K136" s="4">
        <f>[1]!EntCustCredit($A$2,2015,K$2,$A136)</f>
        <v>0</v>
      </c>
      <c r="L136" s="4">
        <f>[1]!EntCustCredit($A$2,2015,L$2,$A136)</f>
        <v>0</v>
      </c>
      <c r="M136" s="4">
        <f>[1]!EntCustCredit($A$2,2015,M$2,$A136)</f>
        <v>0</v>
      </c>
      <c r="N136" s="4">
        <f>[1]!EntCustCredit($A$2,2015,N$2,$A136)</f>
        <v>0</v>
      </c>
      <c r="O136" s="4">
        <f>[1]!EntCustCredit($A$2,2015,O$2,$A136)</f>
        <v>0</v>
      </c>
      <c r="P136" s="4">
        <f>[1]!EntCustCredit($A$2,2015,P$2,$A136)</f>
        <v>0</v>
      </c>
      <c r="R136" s="31">
        <f t="shared" si="6"/>
        <v>7261</v>
      </c>
      <c r="S136" s="31">
        <f t="shared" si="7"/>
        <v>2420.3200000000002</v>
      </c>
      <c r="T136" s="6">
        <f t="shared" si="8"/>
        <v>0.33333149703897536</v>
      </c>
    </row>
    <row r="137" spans="1:20" x14ac:dyDescent="0.25">
      <c r="A137" s="2" t="s">
        <v>86</v>
      </c>
      <c r="B137" s="2" t="s">
        <v>407</v>
      </c>
      <c r="C137" s="32">
        <f>[1]!EntCustDebit($A$2,2015,112,$A137)</f>
        <v>15108</v>
      </c>
      <c r="E137" s="4">
        <f>[1]!EntCustCredit($A$2,2015,E$2,$A137)</f>
        <v>0</v>
      </c>
      <c r="F137" s="4">
        <f>[1]!EntCustCredit($A$2,2015,F$2,$A137)</f>
        <v>0</v>
      </c>
      <c r="G137" s="4">
        <f>[1]!EntCustCredit($A$2,2015,G$2,$A137)</f>
        <v>0</v>
      </c>
      <c r="H137" s="4">
        <f>[1]!EntCustCredit($A$2,2015,H$2,$A137)</f>
        <v>1250</v>
      </c>
      <c r="I137" s="4">
        <f>[1]!EntCustCredit($A$2,2015,I$2,$A137)</f>
        <v>0</v>
      </c>
      <c r="J137" s="4">
        <f>[1]!EntCustCredit($A$2,2015,J$2,$A137)</f>
        <v>0</v>
      </c>
      <c r="K137" s="4">
        <f>[1]!EntCustCredit($A$2,2015,K$2,$A137)</f>
        <v>0</v>
      </c>
      <c r="L137" s="4">
        <f>[1]!EntCustCredit($A$2,2015,L$2,$A137)</f>
        <v>0</v>
      </c>
      <c r="M137" s="4">
        <f>[1]!EntCustCredit($A$2,2015,M$2,$A137)</f>
        <v>0</v>
      </c>
      <c r="N137" s="4">
        <f>[1]!EntCustCredit($A$2,2015,N$2,$A137)</f>
        <v>0</v>
      </c>
      <c r="O137" s="4">
        <f>[1]!EntCustCredit($A$2,2015,O$2,$A137)</f>
        <v>0</v>
      </c>
      <c r="P137" s="4">
        <f>[1]!EntCustCredit($A$2,2015,P$2,$A137)</f>
        <v>0</v>
      </c>
      <c r="R137" s="31">
        <f t="shared" si="6"/>
        <v>15108</v>
      </c>
      <c r="S137" s="31">
        <f t="shared" si="7"/>
        <v>1250</v>
      </c>
      <c r="T137" s="6">
        <f t="shared" si="8"/>
        <v>8.2737622451681231E-2</v>
      </c>
    </row>
    <row r="138" spans="1:20" x14ac:dyDescent="0.25">
      <c r="A138" s="2" t="s">
        <v>87</v>
      </c>
      <c r="B138" s="2" t="s">
        <v>408</v>
      </c>
      <c r="C138" s="32">
        <f>[1]!EntCustDebit($A$2,2015,112,$A138)</f>
        <v>67659</v>
      </c>
      <c r="E138" s="4">
        <f>[1]!EntCustCredit($A$2,2015,E$2,$A138)</f>
        <v>0</v>
      </c>
      <c r="F138" s="4">
        <f>[1]!EntCustCredit($A$2,2015,F$2,$A138)</f>
        <v>11276.5</v>
      </c>
      <c r="G138" s="4">
        <f>[1]!EntCustCredit($A$2,2015,G$2,$A138)</f>
        <v>5638.25</v>
      </c>
      <c r="H138" s="4">
        <f>[1]!EntCustCredit($A$2,2015,H$2,$A138)</f>
        <v>5638.25</v>
      </c>
      <c r="I138" s="4">
        <f>[1]!EntCustCredit($A$2,2015,I$2,$A138)</f>
        <v>0</v>
      </c>
      <c r="J138" s="4">
        <f>[1]!EntCustCredit($A$2,2015,J$2,$A138)</f>
        <v>0</v>
      </c>
      <c r="K138" s="4">
        <f>[1]!EntCustCredit($A$2,2015,K$2,$A138)</f>
        <v>0</v>
      </c>
      <c r="L138" s="4">
        <f>[1]!EntCustCredit($A$2,2015,L$2,$A138)</f>
        <v>0</v>
      </c>
      <c r="M138" s="4">
        <f>[1]!EntCustCredit($A$2,2015,M$2,$A138)</f>
        <v>0</v>
      </c>
      <c r="N138" s="4">
        <f>[1]!EntCustCredit($A$2,2015,N$2,$A138)</f>
        <v>0</v>
      </c>
      <c r="O138" s="4">
        <f>[1]!EntCustCredit($A$2,2015,O$2,$A138)</f>
        <v>0</v>
      </c>
      <c r="P138" s="4">
        <f>[1]!EntCustCredit($A$2,2015,P$2,$A138)</f>
        <v>0</v>
      </c>
      <c r="R138" s="31">
        <f t="shared" si="6"/>
        <v>67659</v>
      </c>
      <c r="S138" s="31">
        <f t="shared" si="7"/>
        <v>22553</v>
      </c>
      <c r="T138" s="6">
        <f t="shared" si="8"/>
        <v>0.33333333333333331</v>
      </c>
    </row>
    <row r="139" spans="1:20" x14ac:dyDescent="0.25">
      <c r="A139" s="2" t="s">
        <v>88</v>
      </c>
      <c r="B139" s="2" t="s">
        <v>409</v>
      </c>
      <c r="C139" s="32">
        <f>[1]!EntCustDebit($A$2,2015,112,$A139)</f>
        <v>55073</v>
      </c>
      <c r="E139" s="4">
        <f>[1]!EntCustCredit($A$2,2015,E$2,$A139)</f>
        <v>3500</v>
      </c>
      <c r="F139" s="4">
        <f>[1]!EntCustCredit($A$2,2015,F$2,$A139)</f>
        <v>3500</v>
      </c>
      <c r="G139" s="4">
        <f>[1]!EntCustCredit($A$2,2015,G$2,$A139)</f>
        <v>3500</v>
      </c>
      <c r="H139" s="4">
        <f>[1]!EntCustCredit($A$2,2015,H$2,$A139)</f>
        <v>0</v>
      </c>
      <c r="I139" s="4">
        <f>[1]!EntCustCredit($A$2,2015,I$2,$A139)</f>
        <v>0</v>
      </c>
      <c r="J139" s="4">
        <f>[1]!EntCustCredit($A$2,2015,J$2,$A139)</f>
        <v>0</v>
      </c>
      <c r="K139" s="4">
        <f>[1]!EntCustCredit($A$2,2015,K$2,$A139)</f>
        <v>0</v>
      </c>
      <c r="L139" s="4">
        <f>[1]!EntCustCredit($A$2,2015,L$2,$A139)</f>
        <v>0</v>
      </c>
      <c r="M139" s="4">
        <f>[1]!EntCustCredit($A$2,2015,M$2,$A139)</f>
        <v>0</v>
      </c>
      <c r="N139" s="4">
        <f>[1]!EntCustCredit($A$2,2015,N$2,$A139)</f>
        <v>0</v>
      </c>
      <c r="O139" s="4">
        <f>[1]!EntCustCredit($A$2,2015,O$2,$A139)</f>
        <v>0</v>
      </c>
      <c r="P139" s="4">
        <f>[1]!EntCustCredit($A$2,2015,P$2,$A139)</f>
        <v>0</v>
      </c>
      <c r="R139" s="31">
        <f t="shared" si="6"/>
        <v>55073</v>
      </c>
      <c r="S139" s="31">
        <f t="shared" si="7"/>
        <v>10500</v>
      </c>
      <c r="T139" s="6">
        <f t="shared" si="8"/>
        <v>0.19065603834910028</v>
      </c>
    </row>
    <row r="140" spans="1:20" x14ac:dyDescent="0.25">
      <c r="A140" s="2" t="s">
        <v>605</v>
      </c>
      <c r="B140" s="2" t="s">
        <v>606</v>
      </c>
      <c r="C140" s="32">
        <v>0</v>
      </c>
      <c r="E140" s="4">
        <f>[1]!EntCustCredit($A$2,2015,E$2,$A140)</f>
        <v>0</v>
      </c>
      <c r="F140" s="4">
        <f>[1]!EntCustCredit($A$2,2015,F$2,$A140)</f>
        <v>0</v>
      </c>
      <c r="G140" s="4">
        <f>[1]!EntCustCredit($A$2,2015,G$2,$A140)</f>
        <v>0</v>
      </c>
      <c r="H140" s="4">
        <f>[1]!EntCustCredit($A$2,2015,H$2,$A140)</f>
        <v>200</v>
      </c>
      <c r="I140" s="4">
        <f>[1]!EntCustCredit($A$2,2015,I$2,$A140)</f>
        <v>0</v>
      </c>
      <c r="J140" s="4">
        <f>[1]!EntCustCredit($A$2,2015,J$2,$A140)</f>
        <v>0</v>
      </c>
      <c r="K140" s="4">
        <f>[1]!EntCustCredit($A$2,2015,K$2,$A140)</f>
        <v>0</v>
      </c>
      <c r="L140" s="4">
        <f>[1]!EntCustCredit($A$2,2015,L$2,$A140)</f>
        <v>0</v>
      </c>
      <c r="M140" s="4">
        <f>[1]!EntCustCredit($A$2,2015,M$2,$A140)</f>
        <v>0</v>
      </c>
      <c r="N140" s="4">
        <f>[1]!EntCustCredit($A$2,2015,N$2,$A140)</f>
        <v>0</v>
      </c>
      <c r="O140" s="4">
        <f>[1]!EntCustCredit($A$2,2015,O$2,$A140)</f>
        <v>0</v>
      </c>
      <c r="P140" s="4">
        <f>[1]!EntCustCredit($A$2,2015,P$2,$A140)</f>
        <v>0</v>
      </c>
      <c r="R140" s="31">
        <f t="shared" ref="R140" si="10">+C140</f>
        <v>0</v>
      </c>
      <c r="S140" s="31">
        <f t="shared" ref="S140" si="11">SUM(E140:P140)</f>
        <v>200</v>
      </c>
    </row>
    <row r="141" spans="1:20" ht="16.5" thickBot="1" x14ac:dyDescent="0.3">
      <c r="C141" s="33">
        <f>SUM(C118:C140)</f>
        <v>724140</v>
      </c>
      <c r="E141" s="33">
        <f t="shared" ref="E141:P141" si="12">SUM(E118:E140)</f>
        <v>32348.010000000002</v>
      </c>
      <c r="F141" s="33">
        <f t="shared" si="12"/>
        <v>46942.71</v>
      </c>
      <c r="G141" s="33">
        <f t="shared" si="12"/>
        <v>66681</v>
      </c>
      <c r="H141" s="33">
        <f t="shared" si="12"/>
        <v>49254.409999999996</v>
      </c>
      <c r="I141" s="33">
        <f t="shared" si="12"/>
        <v>0</v>
      </c>
      <c r="J141" s="33">
        <f t="shared" si="12"/>
        <v>0</v>
      </c>
      <c r="K141" s="33">
        <f t="shared" si="12"/>
        <v>0</v>
      </c>
      <c r="L141" s="33">
        <f t="shared" si="12"/>
        <v>0</v>
      </c>
      <c r="M141" s="33">
        <f t="shared" si="12"/>
        <v>0</v>
      </c>
      <c r="N141" s="33">
        <f t="shared" si="12"/>
        <v>0</v>
      </c>
      <c r="O141" s="33">
        <f t="shared" si="12"/>
        <v>0</v>
      </c>
      <c r="P141" s="33">
        <f t="shared" si="12"/>
        <v>0</v>
      </c>
      <c r="R141" s="33">
        <f>SUM(R118:R140)</f>
        <v>724140</v>
      </c>
      <c r="S141" s="33">
        <f>SUM(S118:S140)</f>
        <v>195226.13000000003</v>
      </c>
      <c r="T141" s="34">
        <f>+S141/R141</f>
        <v>0.26959721876985115</v>
      </c>
    </row>
    <row r="142" spans="1:20" ht="16.5" thickTop="1" x14ac:dyDescent="0.25">
      <c r="C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R142" s="36"/>
      <c r="S142" s="36"/>
      <c r="T142" s="37"/>
    </row>
    <row r="143" spans="1:20" x14ac:dyDescent="0.25">
      <c r="A143" s="5" t="s">
        <v>321</v>
      </c>
    </row>
    <row r="144" spans="1:20" x14ac:dyDescent="0.25">
      <c r="A144" s="5"/>
    </row>
    <row r="145" spans="1:20" x14ac:dyDescent="0.25">
      <c r="A145" s="5" t="s">
        <v>274</v>
      </c>
      <c r="C145" s="8" t="s">
        <v>259</v>
      </c>
      <c r="D145" s="9"/>
      <c r="E145" s="77" t="s">
        <v>280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9"/>
      <c r="R145" s="80" t="s">
        <v>278</v>
      </c>
      <c r="S145" s="81"/>
      <c r="T145" s="82"/>
    </row>
    <row r="146" spans="1:20" x14ac:dyDescent="0.25">
      <c r="C146" s="10" t="s">
        <v>319</v>
      </c>
      <c r="D146" s="11"/>
      <c r="E146" s="12" t="s">
        <v>260</v>
      </c>
      <c r="F146" s="13" t="s">
        <v>261</v>
      </c>
      <c r="G146" s="13" t="s">
        <v>262</v>
      </c>
      <c r="H146" s="13" t="s">
        <v>263</v>
      </c>
      <c r="I146" s="13" t="s">
        <v>264</v>
      </c>
      <c r="J146" s="13" t="s">
        <v>265</v>
      </c>
      <c r="K146" s="13" t="s">
        <v>266</v>
      </c>
      <c r="L146" s="13" t="s">
        <v>267</v>
      </c>
      <c r="M146" s="13" t="s">
        <v>268</v>
      </c>
      <c r="N146" s="13" t="s">
        <v>269</v>
      </c>
      <c r="O146" s="13" t="s">
        <v>270</v>
      </c>
      <c r="P146" s="14" t="s">
        <v>271</v>
      </c>
      <c r="Q146" s="3"/>
      <c r="R146" s="74" t="s">
        <v>281</v>
      </c>
      <c r="S146" s="75"/>
      <c r="T146" s="76"/>
    </row>
    <row r="147" spans="1:20" x14ac:dyDescent="0.25">
      <c r="C147" s="10" t="s">
        <v>320</v>
      </c>
      <c r="D147" s="11"/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4"/>
      <c r="Q147" s="3"/>
      <c r="R147" s="15" t="s">
        <v>272</v>
      </c>
      <c r="S147" s="16" t="s">
        <v>273</v>
      </c>
      <c r="T147" s="17" t="s">
        <v>273</v>
      </c>
    </row>
    <row r="148" spans="1:20" x14ac:dyDescent="0.25">
      <c r="C148" s="10" t="s">
        <v>282</v>
      </c>
      <c r="D148" s="11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20"/>
      <c r="R148" s="21"/>
      <c r="S148" s="22"/>
      <c r="T148" s="23"/>
    </row>
    <row r="149" spans="1:20" x14ac:dyDescent="0.25">
      <c r="C149" s="24" t="s">
        <v>275</v>
      </c>
      <c r="D149" s="11"/>
      <c r="E149" s="25" t="s">
        <v>275</v>
      </c>
      <c r="F149" s="26" t="s">
        <v>275</v>
      </c>
      <c r="G149" s="26" t="s">
        <v>275</v>
      </c>
      <c r="H149" s="26" t="s">
        <v>275</v>
      </c>
      <c r="I149" s="26" t="s">
        <v>275</v>
      </c>
      <c r="J149" s="26" t="s">
        <v>275</v>
      </c>
      <c r="K149" s="26" t="s">
        <v>275</v>
      </c>
      <c r="L149" s="26" t="s">
        <v>275</v>
      </c>
      <c r="M149" s="26" t="s">
        <v>275</v>
      </c>
      <c r="N149" s="26" t="s">
        <v>275</v>
      </c>
      <c r="O149" s="26" t="s">
        <v>275</v>
      </c>
      <c r="P149" s="27" t="s">
        <v>275</v>
      </c>
      <c r="Q149" s="3"/>
      <c r="R149" s="28" t="s">
        <v>275</v>
      </c>
      <c r="S149" s="29" t="s">
        <v>275</v>
      </c>
      <c r="T149" s="30" t="s">
        <v>322</v>
      </c>
    </row>
    <row r="150" spans="1:20" x14ac:dyDescent="0.25">
      <c r="A150" s="5" t="s">
        <v>285</v>
      </c>
      <c r="C150" s="32"/>
      <c r="R150" s="31"/>
      <c r="S150" s="31"/>
    </row>
    <row r="151" spans="1:20" x14ac:dyDescent="0.25">
      <c r="A151" s="2" t="s">
        <v>89</v>
      </c>
      <c r="B151" s="2" t="s">
        <v>410</v>
      </c>
      <c r="C151" s="32">
        <f>[1]!EntCustDebit($A$2,2015,112,$A151)</f>
        <v>19945</v>
      </c>
      <c r="E151" s="4">
        <f>[1]!EntCustCredit($A$2,2015,E$2,$A151)</f>
        <v>1662.08</v>
      </c>
      <c r="F151" s="4">
        <f>[1]!EntCustCredit($A$2,2015,F$2,$A151)</f>
        <v>1662.08</v>
      </c>
      <c r="G151" s="4">
        <f>[1]!EntCustCredit($A$2,2015,G$2,$A151)</f>
        <v>1662.08</v>
      </c>
      <c r="H151" s="4">
        <f>[1]!EntCustCredit($A$2,2015,H$2,$A151)</f>
        <v>1662.08</v>
      </c>
      <c r="I151" s="4">
        <f>[1]!EntCustCredit($A$2,2015,I$2,$A151)</f>
        <v>0</v>
      </c>
      <c r="J151" s="4">
        <f>[1]!EntCustCredit($A$2,2015,J$2,$A151)</f>
        <v>0</v>
      </c>
      <c r="K151" s="4">
        <f>[1]!EntCustCredit($A$2,2015,K$2,$A151)</f>
        <v>0</v>
      </c>
      <c r="L151" s="4">
        <f>[1]!EntCustCredit($A$2,2015,L$2,$A151)</f>
        <v>0</v>
      </c>
      <c r="M151" s="4">
        <f>[1]!EntCustCredit($A$2,2015,M$2,$A151)</f>
        <v>0</v>
      </c>
      <c r="N151" s="4">
        <f>[1]!EntCustCredit($A$2,2015,N$2,$A151)</f>
        <v>0</v>
      </c>
      <c r="O151" s="4">
        <f>[1]!EntCustCredit($A$2,2015,O$2,$A151)</f>
        <v>0</v>
      </c>
      <c r="P151" s="4">
        <f>[1]!EntCustCredit($A$2,2015,P$2,$A151)</f>
        <v>0</v>
      </c>
      <c r="R151" s="31">
        <f t="shared" si="6"/>
        <v>19945</v>
      </c>
      <c r="S151" s="31">
        <f t="shared" si="7"/>
        <v>6648.32</v>
      </c>
      <c r="T151" s="6">
        <f t="shared" si="8"/>
        <v>0.33333266482827772</v>
      </c>
    </row>
    <row r="152" spans="1:20" x14ac:dyDescent="0.25">
      <c r="A152" s="2" t="s">
        <v>90</v>
      </c>
      <c r="B152" s="2" t="s">
        <v>411</v>
      </c>
      <c r="C152" s="32">
        <f>[1]!EntCustDebit($A$2,2015,112,$A152)</f>
        <v>34219</v>
      </c>
      <c r="E152" s="4">
        <f>[1]!EntCustCredit($A$2,2015,E$2,$A152)</f>
        <v>1900</v>
      </c>
      <c r="F152" s="4">
        <f>[1]!EntCustCredit($A$2,2015,F$2,$A152)</f>
        <v>1900</v>
      </c>
      <c r="G152" s="4">
        <f>[1]!EntCustCredit($A$2,2015,G$2,$A152)</f>
        <v>2334</v>
      </c>
      <c r="H152" s="4">
        <f>[1]!EntCustCredit($A$2,2015,H$2,$A152)</f>
        <v>2334</v>
      </c>
      <c r="I152" s="4">
        <f>[1]!EntCustCredit($A$2,2015,I$2,$A152)</f>
        <v>0</v>
      </c>
      <c r="J152" s="4">
        <f>[1]!EntCustCredit($A$2,2015,J$2,$A152)</f>
        <v>0</v>
      </c>
      <c r="K152" s="4">
        <f>[1]!EntCustCredit($A$2,2015,K$2,$A152)</f>
        <v>0</v>
      </c>
      <c r="L152" s="4">
        <f>[1]!EntCustCredit($A$2,2015,L$2,$A152)</f>
        <v>0</v>
      </c>
      <c r="M152" s="4">
        <f>[1]!EntCustCredit($A$2,2015,M$2,$A152)</f>
        <v>0</v>
      </c>
      <c r="N152" s="4">
        <f>[1]!EntCustCredit($A$2,2015,N$2,$A152)</f>
        <v>0</v>
      </c>
      <c r="O152" s="4">
        <f>[1]!EntCustCredit($A$2,2015,O$2,$A152)</f>
        <v>0</v>
      </c>
      <c r="P152" s="4">
        <f>[1]!EntCustCredit($A$2,2015,P$2,$A152)</f>
        <v>0</v>
      </c>
      <c r="R152" s="31">
        <f t="shared" si="6"/>
        <v>34219</v>
      </c>
      <c r="S152" s="31">
        <f t="shared" si="7"/>
        <v>8468</v>
      </c>
      <c r="T152" s="6">
        <f t="shared" si="8"/>
        <v>0.24746485870422866</v>
      </c>
    </row>
    <row r="153" spans="1:20" x14ac:dyDescent="0.25">
      <c r="A153" s="2" t="s">
        <v>91</v>
      </c>
      <c r="B153" s="2" t="s">
        <v>412</v>
      </c>
      <c r="C153" s="32">
        <f>[1]!EntCustDebit($A$2,2015,112,$A153)</f>
        <v>19355</v>
      </c>
      <c r="E153" s="4">
        <f>[1]!EntCustCredit($A$2,2015,E$2,$A153)</f>
        <v>0</v>
      </c>
      <c r="F153" s="4">
        <f>[1]!EntCustCredit($A$2,2015,F$2,$A153)</f>
        <v>0</v>
      </c>
      <c r="G153" s="4">
        <f>[1]!EntCustCredit($A$2,2015,G$2,$A153)</f>
        <v>0</v>
      </c>
      <c r="H153" s="4">
        <f>[1]!EntCustCredit($A$2,2015,H$2,$A153)</f>
        <v>0</v>
      </c>
      <c r="I153" s="4">
        <f>[1]!EntCustCredit($A$2,2015,I$2,$A153)</f>
        <v>0</v>
      </c>
      <c r="J153" s="4">
        <f>[1]!EntCustCredit($A$2,2015,J$2,$A153)</f>
        <v>0</v>
      </c>
      <c r="K153" s="4">
        <f>[1]!EntCustCredit($A$2,2015,K$2,$A153)</f>
        <v>0</v>
      </c>
      <c r="L153" s="4">
        <f>[1]!EntCustCredit($A$2,2015,L$2,$A153)</f>
        <v>0</v>
      </c>
      <c r="M153" s="4">
        <f>[1]!EntCustCredit($A$2,2015,M$2,$A153)</f>
        <v>0</v>
      </c>
      <c r="N153" s="4">
        <f>[1]!EntCustCredit($A$2,2015,N$2,$A153)</f>
        <v>0</v>
      </c>
      <c r="O153" s="4">
        <f>[1]!EntCustCredit($A$2,2015,O$2,$A153)</f>
        <v>0</v>
      </c>
      <c r="P153" s="4">
        <f>[1]!EntCustCredit($A$2,2015,P$2,$A153)</f>
        <v>0</v>
      </c>
      <c r="R153" s="31">
        <f t="shared" si="6"/>
        <v>19355</v>
      </c>
      <c r="S153" s="31">
        <f t="shared" si="7"/>
        <v>0</v>
      </c>
      <c r="T153" s="6">
        <f t="shared" si="8"/>
        <v>0</v>
      </c>
    </row>
    <row r="154" spans="1:20" x14ac:dyDescent="0.25">
      <c r="A154" s="2" t="s">
        <v>92</v>
      </c>
      <c r="B154" s="2" t="s">
        <v>413</v>
      </c>
      <c r="C154" s="32">
        <f>[1]!EntCustDebit($A$2,2015,112,$A154)</f>
        <v>36039</v>
      </c>
      <c r="E154" s="4">
        <f>[1]!EntCustCredit($A$2,2015,E$2,$A154)</f>
        <v>3000</v>
      </c>
      <c r="F154" s="4">
        <f>[1]!EntCustCredit($A$2,2015,F$2,$A154)</f>
        <v>3006.5</v>
      </c>
      <c r="G154" s="4">
        <f>[1]!EntCustCredit($A$2,2015,G$2,$A154)</f>
        <v>3003.25</v>
      </c>
      <c r="H154" s="4">
        <f>[1]!EntCustCredit($A$2,2015,H$2,$A154)</f>
        <v>3003.25</v>
      </c>
      <c r="I154" s="4">
        <f>[1]!EntCustCredit($A$2,2015,I$2,$A154)</f>
        <v>0</v>
      </c>
      <c r="J154" s="4">
        <f>[1]!EntCustCredit($A$2,2015,J$2,$A154)</f>
        <v>0</v>
      </c>
      <c r="K154" s="4">
        <f>[1]!EntCustCredit($A$2,2015,K$2,$A154)</f>
        <v>0</v>
      </c>
      <c r="L154" s="4">
        <f>[1]!EntCustCredit($A$2,2015,L$2,$A154)</f>
        <v>0</v>
      </c>
      <c r="M154" s="4">
        <f>[1]!EntCustCredit($A$2,2015,M$2,$A154)</f>
        <v>0</v>
      </c>
      <c r="N154" s="4">
        <f>[1]!EntCustCredit($A$2,2015,N$2,$A154)</f>
        <v>0</v>
      </c>
      <c r="O154" s="4">
        <f>[1]!EntCustCredit($A$2,2015,O$2,$A154)</f>
        <v>0</v>
      </c>
      <c r="P154" s="4">
        <f>[1]!EntCustCredit($A$2,2015,P$2,$A154)</f>
        <v>0</v>
      </c>
      <c r="R154" s="31">
        <f t="shared" si="6"/>
        <v>36039</v>
      </c>
      <c r="S154" s="31">
        <f t="shared" si="7"/>
        <v>12013</v>
      </c>
      <c r="T154" s="6">
        <f t="shared" si="8"/>
        <v>0.33333333333333331</v>
      </c>
    </row>
    <row r="155" spans="1:20" x14ac:dyDescent="0.25">
      <c r="A155" s="2" t="s">
        <v>93</v>
      </c>
      <c r="B155" s="2" t="s">
        <v>414</v>
      </c>
      <c r="C155" s="32">
        <f>[1]!EntCustDebit($A$2,2015,112,$A155)</f>
        <v>33893</v>
      </c>
      <c r="E155" s="4">
        <f>[1]!EntCustCredit($A$2,2015,E$2,$A155)</f>
        <v>2824.42</v>
      </c>
      <c r="F155" s="4">
        <f>[1]!EntCustCredit($A$2,2015,F$2,$A155)</f>
        <v>2824.42</v>
      </c>
      <c r="G155" s="4">
        <f>[1]!EntCustCredit($A$2,2015,G$2,$A155)</f>
        <v>2824.42</v>
      </c>
      <c r="H155" s="4">
        <f>[1]!EntCustCredit($A$2,2015,H$2,$A155)</f>
        <v>0</v>
      </c>
      <c r="I155" s="4">
        <f>[1]!EntCustCredit($A$2,2015,I$2,$A155)</f>
        <v>0</v>
      </c>
      <c r="J155" s="4">
        <f>[1]!EntCustCredit($A$2,2015,J$2,$A155)</f>
        <v>0</v>
      </c>
      <c r="K155" s="4">
        <f>[1]!EntCustCredit($A$2,2015,K$2,$A155)</f>
        <v>0</v>
      </c>
      <c r="L155" s="4">
        <f>[1]!EntCustCredit($A$2,2015,L$2,$A155)</f>
        <v>0</v>
      </c>
      <c r="M155" s="4">
        <f>[1]!EntCustCredit($A$2,2015,M$2,$A155)</f>
        <v>0</v>
      </c>
      <c r="N155" s="4">
        <f>[1]!EntCustCredit($A$2,2015,N$2,$A155)</f>
        <v>0</v>
      </c>
      <c r="O155" s="4">
        <f>[1]!EntCustCredit($A$2,2015,O$2,$A155)</f>
        <v>0</v>
      </c>
      <c r="P155" s="4">
        <f>[1]!EntCustCredit($A$2,2015,P$2,$A155)</f>
        <v>0</v>
      </c>
      <c r="R155" s="31">
        <f t="shared" si="6"/>
        <v>33893</v>
      </c>
      <c r="S155" s="31">
        <f t="shared" si="7"/>
        <v>8473.26</v>
      </c>
      <c r="T155" s="6">
        <f t="shared" si="8"/>
        <v>0.25000029504617471</v>
      </c>
    </row>
    <row r="156" spans="1:20" x14ac:dyDescent="0.25">
      <c r="A156" s="2" t="s">
        <v>94</v>
      </c>
      <c r="B156" s="2" t="s">
        <v>415</v>
      </c>
      <c r="C156" s="32">
        <f>[1]!EntCustDebit($A$2,2015,112,$A156)</f>
        <v>30405</v>
      </c>
      <c r="E156" s="4">
        <f>[1]!EntCustCredit($A$2,2015,E$2,$A156)</f>
        <v>2533.75</v>
      </c>
      <c r="F156" s="4">
        <f>[1]!EntCustCredit($A$2,2015,F$2,$A156)</f>
        <v>2533.75</v>
      </c>
      <c r="G156" s="4">
        <f>[1]!EntCustCredit($A$2,2015,G$2,$A156)</f>
        <v>2533.75</v>
      </c>
      <c r="H156" s="4">
        <f>[1]!EntCustCredit($A$2,2015,H$2,$A156)</f>
        <v>2533.75</v>
      </c>
      <c r="I156" s="4">
        <f>[1]!EntCustCredit($A$2,2015,I$2,$A156)</f>
        <v>0</v>
      </c>
      <c r="J156" s="4">
        <f>[1]!EntCustCredit($A$2,2015,J$2,$A156)</f>
        <v>0</v>
      </c>
      <c r="K156" s="4">
        <f>[1]!EntCustCredit($A$2,2015,K$2,$A156)</f>
        <v>0</v>
      </c>
      <c r="L156" s="4">
        <f>[1]!EntCustCredit($A$2,2015,L$2,$A156)</f>
        <v>0</v>
      </c>
      <c r="M156" s="4">
        <f>[1]!EntCustCredit($A$2,2015,M$2,$A156)</f>
        <v>0</v>
      </c>
      <c r="N156" s="4">
        <f>[1]!EntCustCredit($A$2,2015,N$2,$A156)</f>
        <v>0</v>
      </c>
      <c r="O156" s="4">
        <f>[1]!EntCustCredit($A$2,2015,O$2,$A156)</f>
        <v>0</v>
      </c>
      <c r="P156" s="4">
        <f>[1]!EntCustCredit($A$2,2015,P$2,$A156)</f>
        <v>0</v>
      </c>
      <c r="R156" s="31">
        <f t="shared" si="6"/>
        <v>30405</v>
      </c>
      <c r="S156" s="31">
        <f t="shared" si="7"/>
        <v>10135</v>
      </c>
      <c r="T156" s="6">
        <f t="shared" si="8"/>
        <v>0.33333333333333331</v>
      </c>
    </row>
    <row r="157" spans="1:20" x14ac:dyDescent="0.25">
      <c r="A157" s="2" t="s">
        <v>95</v>
      </c>
      <c r="B157" s="2" t="s">
        <v>416</v>
      </c>
      <c r="C157" s="32">
        <f>[1]!EntCustDebit($A$2,2015,112,$A157)</f>
        <v>49850</v>
      </c>
      <c r="E157" s="4">
        <f>[1]!EntCustCredit($A$2,2015,E$2,$A157)</f>
        <v>0</v>
      </c>
      <c r="F157" s="4">
        <f>[1]!EntCustCredit($A$2,2015,F$2,$A157)</f>
        <v>4154.24</v>
      </c>
      <c r="G157" s="4">
        <f>[1]!EntCustCredit($A$2,2015,G$2,$A157)</f>
        <v>8308.32</v>
      </c>
      <c r="H157" s="4">
        <f>[1]!EntCustCredit($A$2,2015,H$2,$A157)</f>
        <v>4154.16</v>
      </c>
      <c r="I157" s="4">
        <f>[1]!EntCustCredit($A$2,2015,I$2,$A157)</f>
        <v>0</v>
      </c>
      <c r="J157" s="4">
        <f>[1]!EntCustCredit($A$2,2015,J$2,$A157)</f>
        <v>0</v>
      </c>
      <c r="K157" s="4">
        <f>[1]!EntCustCredit($A$2,2015,K$2,$A157)</f>
        <v>0</v>
      </c>
      <c r="L157" s="4">
        <f>[1]!EntCustCredit($A$2,2015,L$2,$A157)</f>
        <v>0</v>
      </c>
      <c r="M157" s="4">
        <f>[1]!EntCustCredit($A$2,2015,M$2,$A157)</f>
        <v>0</v>
      </c>
      <c r="N157" s="4">
        <f>[1]!EntCustCredit($A$2,2015,N$2,$A157)</f>
        <v>0</v>
      </c>
      <c r="O157" s="4">
        <f>[1]!EntCustCredit($A$2,2015,O$2,$A157)</f>
        <v>0</v>
      </c>
      <c r="P157" s="4">
        <f>[1]!EntCustCredit($A$2,2015,P$2,$A157)</f>
        <v>0</v>
      </c>
      <c r="R157" s="31">
        <f t="shared" si="6"/>
        <v>49850</v>
      </c>
      <c r="S157" s="31">
        <f t="shared" si="7"/>
        <v>16616.72</v>
      </c>
      <c r="T157" s="6">
        <f t="shared" si="8"/>
        <v>0.33333440320962893</v>
      </c>
    </row>
    <row r="158" spans="1:20" x14ac:dyDescent="0.25">
      <c r="A158" s="2" t="s">
        <v>96</v>
      </c>
      <c r="B158" s="2" t="s">
        <v>417</v>
      </c>
      <c r="C158" s="32">
        <f>[1]!EntCustDebit($A$2,2015,112,$A158)</f>
        <v>68811</v>
      </c>
      <c r="E158" s="4">
        <f>[1]!EntCustCredit($A$2,2015,E$2,$A158)</f>
        <v>5734.25</v>
      </c>
      <c r="F158" s="4">
        <f>[1]!EntCustCredit($A$2,2015,F$2,$A158)</f>
        <v>5734.25</v>
      </c>
      <c r="G158" s="4">
        <f>[1]!EntCustCredit($A$2,2015,G$2,$A158)</f>
        <v>5734.25</v>
      </c>
      <c r="H158" s="4">
        <f>[1]!EntCustCredit($A$2,2015,H$2,$A158)</f>
        <v>5734.25</v>
      </c>
      <c r="I158" s="4">
        <f>[1]!EntCustCredit($A$2,2015,I$2,$A158)</f>
        <v>0</v>
      </c>
      <c r="J158" s="4">
        <f>[1]!EntCustCredit($A$2,2015,J$2,$A158)</f>
        <v>0</v>
      </c>
      <c r="K158" s="4">
        <f>[1]!EntCustCredit($A$2,2015,K$2,$A158)</f>
        <v>0</v>
      </c>
      <c r="L158" s="4">
        <f>[1]!EntCustCredit($A$2,2015,L$2,$A158)</f>
        <v>0</v>
      </c>
      <c r="M158" s="4">
        <f>[1]!EntCustCredit($A$2,2015,M$2,$A158)</f>
        <v>0</v>
      </c>
      <c r="N158" s="4">
        <f>[1]!EntCustCredit($A$2,2015,N$2,$A158)</f>
        <v>0</v>
      </c>
      <c r="O158" s="4">
        <f>[1]!EntCustCredit($A$2,2015,O$2,$A158)</f>
        <v>0</v>
      </c>
      <c r="P158" s="4">
        <f>[1]!EntCustCredit($A$2,2015,P$2,$A158)</f>
        <v>0</v>
      </c>
      <c r="R158" s="31">
        <f t="shared" si="6"/>
        <v>68811</v>
      </c>
      <c r="S158" s="31">
        <f t="shared" si="7"/>
        <v>22937</v>
      </c>
      <c r="T158" s="6">
        <f t="shared" si="8"/>
        <v>0.33333333333333331</v>
      </c>
    </row>
    <row r="159" spans="1:20" ht="16.5" thickBot="1" x14ac:dyDescent="0.3">
      <c r="C159" s="33">
        <f>SUM(C151:C158)</f>
        <v>292517</v>
      </c>
      <c r="E159" s="33">
        <f t="shared" ref="E159:P159" si="13">SUM(E151:E158)</f>
        <v>17654.5</v>
      </c>
      <c r="F159" s="33">
        <f t="shared" si="13"/>
        <v>21815.239999999998</v>
      </c>
      <c r="G159" s="33">
        <f t="shared" si="13"/>
        <v>26400.07</v>
      </c>
      <c r="H159" s="33">
        <f t="shared" si="13"/>
        <v>19421.489999999998</v>
      </c>
      <c r="I159" s="33">
        <f t="shared" si="13"/>
        <v>0</v>
      </c>
      <c r="J159" s="33">
        <f t="shared" si="13"/>
        <v>0</v>
      </c>
      <c r="K159" s="33">
        <f t="shared" si="13"/>
        <v>0</v>
      </c>
      <c r="L159" s="33">
        <f t="shared" si="13"/>
        <v>0</v>
      </c>
      <c r="M159" s="33">
        <f t="shared" si="13"/>
        <v>0</v>
      </c>
      <c r="N159" s="33">
        <f t="shared" si="13"/>
        <v>0</v>
      </c>
      <c r="O159" s="33">
        <f t="shared" si="13"/>
        <v>0</v>
      </c>
      <c r="P159" s="33">
        <f t="shared" si="13"/>
        <v>0</v>
      </c>
      <c r="R159" s="33">
        <f>SUM(R151:R158)</f>
        <v>292517</v>
      </c>
      <c r="S159" s="33">
        <f>SUM(S151:S158)</f>
        <v>85291.3</v>
      </c>
      <c r="T159" s="34">
        <f t="shared" si="8"/>
        <v>0.29157724166458704</v>
      </c>
    </row>
    <row r="160" spans="1:20" ht="16.5" thickTop="1" x14ac:dyDescent="0.25">
      <c r="C160" s="32"/>
      <c r="R160" s="31"/>
      <c r="S160" s="31"/>
    </row>
    <row r="161" spans="1:20" x14ac:dyDescent="0.25">
      <c r="A161" s="5" t="s">
        <v>321</v>
      </c>
    </row>
    <row r="162" spans="1:20" x14ac:dyDescent="0.25">
      <c r="A162" s="5"/>
    </row>
    <row r="163" spans="1:20" x14ac:dyDescent="0.25">
      <c r="A163" s="5" t="s">
        <v>274</v>
      </c>
      <c r="C163" s="8" t="s">
        <v>259</v>
      </c>
      <c r="D163" s="9"/>
      <c r="E163" s="77" t="s">
        <v>280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9"/>
      <c r="R163" s="80" t="s">
        <v>278</v>
      </c>
      <c r="S163" s="81"/>
      <c r="T163" s="82"/>
    </row>
    <row r="164" spans="1:20" x14ac:dyDescent="0.25">
      <c r="C164" s="10" t="s">
        <v>319</v>
      </c>
      <c r="D164" s="11"/>
      <c r="E164" s="12" t="s">
        <v>260</v>
      </c>
      <c r="F164" s="13" t="s">
        <v>261</v>
      </c>
      <c r="G164" s="13" t="s">
        <v>262</v>
      </c>
      <c r="H164" s="13" t="s">
        <v>263</v>
      </c>
      <c r="I164" s="13" t="s">
        <v>264</v>
      </c>
      <c r="J164" s="13" t="s">
        <v>265</v>
      </c>
      <c r="K164" s="13" t="s">
        <v>266</v>
      </c>
      <c r="L164" s="13" t="s">
        <v>267</v>
      </c>
      <c r="M164" s="13" t="s">
        <v>268</v>
      </c>
      <c r="N164" s="13" t="s">
        <v>269</v>
      </c>
      <c r="O164" s="13" t="s">
        <v>270</v>
      </c>
      <c r="P164" s="14" t="s">
        <v>271</v>
      </c>
      <c r="Q164" s="3"/>
      <c r="R164" s="74" t="s">
        <v>281</v>
      </c>
      <c r="S164" s="75"/>
      <c r="T164" s="76"/>
    </row>
    <row r="165" spans="1:20" x14ac:dyDescent="0.25">
      <c r="C165" s="10" t="s">
        <v>320</v>
      </c>
      <c r="D165" s="11"/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4"/>
      <c r="Q165" s="3"/>
      <c r="R165" s="15" t="s">
        <v>272</v>
      </c>
      <c r="S165" s="16" t="s">
        <v>273</v>
      </c>
      <c r="T165" s="17" t="s">
        <v>273</v>
      </c>
    </row>
    <row r="166" spans="1:20" x14ac:dyDescent="0.25">
      <c r="C166" s="10" t="s">
        <v>282</v>
      </c>
      <c r="D166" s="11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20"/>
      <c r="R166" s="21"/>
      <c r="S166" s="22"/>
      <c r="T166" s="23"/>
    </row>
    <row r="167" spans="1:20" x14ac:dyDescent="0.25">
      <c r="C167" s="24" t="s">
        <v>275</v>
      </c>
      <c r="D167" s="11"/>
      <c r="E167" s="25" t="s">
        <v>275</v>
      </c>
      <c r="F167" s="26" t="s">
        <v>275</v>
      </c>
      <c r="G167" s="26" t="s">
        <v>275</v>
      </c>
      <c r="H167" s="26" t="s">
        <v>275</v>
      </c>
      <c r="I167" s="26" t="s">
        <v>275</v>
      </c>
      <c r="J167" s="26" t="s">
        <v>275</v>
      </c>
      <c r="K167" s="26" t="s">
        <v>275</v>
      </c>
      <c r="L167" s="26" t="s">
        <v>275</v>
      </c>
      <c r="M167" s="26" t="s">
        <v>275</v>
      </c>
      <c r="N167" s="26" t="s">
        <v>275</v>
      </c>
      <c r="O167" s="26" t="s">
        <v>275</v>
      </c>
      <c r="P167" s="27" t="s">
        <v>275</v>
      </c>
      <c r="Q167" s="3"/>
      <c r="R167" s="28" t="s">
        <v>275</v>
      </c>
      <c r="S167" s="29" t="s">
        <v>275</v>
      </c>
      <c r="T167" s="30" t="s">
        <v>322</v>
      </c>
    </row>
    <row r="168" spans="1:20" x14ac:dyDescent="0.25">
      <c r="A168" s="5" t="s">
        <v>287</v>
      </c>
      <c r="C168" s="32"/>
      <c r="R168" s="31"/>
      <c r="S168" s="31"/>
    </row>
    <row r="169" spans="1:20" x14ac:dyDescent="0.25">
      <c r="A169" s="2" t="s">
        <v>97</v>
      </c>
      <c r="B169" s="2" t="s">
        <v>418</v>
      </c>
      <c r="C169" s="38" t="s">
        <v>288</v>
      </c>
      <c r="E169" s="4">
        <f>[1]!EntCustCredit($A$2,2015,E$2,$A169)</f>
        <v>0</v>
      </c>
      <c r="F169" s="4">
        <f>[1]!EntCustCredit($A$2,2015,F$2,$A169)</f>
        <v>0</v>
      </c>
      <c r="G169" s="4">
        <f>[1]!EntCustCredit($A$2,2015,G$2,$A169)</f>
        <v>0</v>
      </c>
      <c r="H169" s="4">
        <f>[1]!EntCustCredit($A$2,2015,H$2,$A169)</f>
        <v>0</v>
      </c>
      <c r="I169" s="4">
        <f>[1]!EntCustCredit($A$2,2015,I$2,$A169)</f>
        <v>0</v>
      </c>
      <c r="J169" s="4">
        <f>[1]!EntCustCredit($A$2,2015,J$2,$A169)</f>
        <v>0</v>
      </c>
      <c r="K169" s="4">
        <f>[1]!EntCustCredit($A$2,2015,K$2,$A169)</f>
        <v>0</v>
      </c>
      <c r="L169" s="4">
        <f>[1]!EntCustCredit($A$2,2015,L$2,$A169)</f>
        <v>0</v>
      </c>
      <c r="M169" s="4">
        <f>[1]!EntCustCredit($A$2,2015,M$2,$A169)</f>
        <v>0</v>
      </c>
      <c r="N169" s="4">
        <f>[1]!EntCustCredit($A$2,2015,N$2,$A169)</f>
        <v>0</v>
      </c>
      <c r="O169" s="4">
        <f>[1]!EntCustCredit($A$2,2015,O$2,$A169)</f>
        <v>0</v>
      </c>
      <c r="P169" s="4">
        <f>[1]!EntCustCredit($A$2,2015,P$2,$A169)</f>
        <v>0</v>
      </c>
      <c r="R169" s="39" t="str">
        <f t="shared" si="6"/>
        <v>See 17WIRK</v>
      </c>
      <c r="S169" s="31">
        <f t="shared" si="7"/>
        <v>0</v>
      </c>
    </row>
    <row r="170" spans="1:20" x14ac:dyDescent="0.25">
      <c r="A170" s="2" t="s">
        <v>98</v>
      </c>
      <c r="B170" s="2" t="s">
        <v>419</v>
      </c>
      <c r="C170" s="38" t="s">
        <v>288</v>
      </c>
      <c r="E170" s="4">
        <f>[1]!EntCustCredit($A$2,2015,E$2,$A170)</f>
        <v>0</v>
      </c>
      <c r="F170" s="4">
        <f>[1]!EntCustCredit($A$2,2015,F$2,$A170)</f>
        <v>0</v>
      </c>
      <c r="G170" s="4">
        <f>[1]!EntCustCredit($A$2,2015,G$2,$A170)</f>
        <v>0</v>
      </c>
      <c r="H170" s="4">
        <f>[1]!EntCustCredit($A$2,2015,H$2,$A170)</f>
        <v>0</v>
      </c>
      <c r="I170" s="4">
        <f>[1]!EntCustCredit($A$2,2015,I$2,$A170)</f>
        <v>0</v>
      </c>
      <c r="J170" s="4">
        <f>[1]!EntCustCredit($A$2,2015,J$2,$A170)</f>
        <v>0</v>
      </c>
      <c r="K170" s="4">
        <f>[1]!EntCustCredit($A$2,2015,K$2,$A170)</f>
        <v>0</v>
      </c>
      <c r="L170" s="4">
        <f>[1]!EntCustCredit($A$2,2015,L$2,$A170)</f>
        <v>0</v>
      </c>
      <c r="M170" s="4">
        <f>[1]!EntCustCredit($A$2,2015,M$2,$A170)</f>
        <v>0</v>
      </c>
      <c r="N170" s="4">
        <f>[1]!EntCustCredit($A$2,2015,N$2,$A170)</f>
        <v>0</v>
      </c>
      <c r="O170" s="4">
        <f>[1]!EntCustCredit($A$2,2015,O$2,$A170)</f>
        <v>0</v>
      </c>
      <c r="P170" s="4">
        <f>[1]!EntCustCredit($A$2,2015,P$2,$A170)</f>
        <v>0</v>
      </c>
      <c r="R170" s="39" t="str">
        <f t="shared" si="6"/>
        <v>See 17WIRK</v>
      </c>
      <c r="S170" s="31">
        <f t="shared" si="7"/>
        <v>0</v>
      </c>
    </row>
    <row r="171" spans="1:20" x14ac:dyDescent="0.25">
      <c r="A171" s="2" t="s">
        <v>99</v>
      </c>
      <c r="B171" s="2" t="s">
        <v>420</v>
      </c>
      <c r="C171" s="38" t="s">
        <v>288</v>
      </c>
      <c r="E171" s="4">
        <f>[1]!EntCustCredit($A$2,2015,E$2,$A171)</f>
        <v>0</v>
      </c>
      <c r="F171" s="4">
        <f>[1]!EntCustCredit($A$2,2015,F$2,$A171)</f>
        <v>0</v>
      </c>
      <c r="G171" s="4">
        <f>[1]!EntCustCredit($A$2,2015,G$2,$A171)</f>
        <v>0</v>
      </c>
      <c r="H171" s="4">
        <f>[1]!EntCustCredit($A$2,2015,H$2,$A171)</f>
        <v>0</v>
      </c>
      <c r="I171" s="4">
        <f>[1]!EntCustCredit($A$2,2015,I$2,$A171)</f>
        <v>0</v>
      </c>
      <c r="J171" s="4">
        <f>[1]!EntCustCredit($A$2,2015,J$2,$A171)</f>
        <v>0</v>
      </c>
      <c r="K171" s="4">
        <f>[1]!EntCustCredit($A$2,2015,K$2,$A171)</f>
        <v>0</v>
      </c>
      <c r="L171" s="4">
        <f>[1]!EntCustCredit($A$2,2015,L$2,$A171)</f>
        <v>0</v>
      </c>
      <c r="M171" s="4">
        <f>[1]!EntCustCredit($A$2,2015,M$2,$A171)</f>
        <v>0</v>
      </c>
      <c r="N171" s="4">
        <f>[1]!EntCustCredit($A$2,2015,N$2,$A171)</f>
        <v>0</v>
      </c>
      <c r="O171" s="4">
        <f>[1]!EntCustCredit($A$2,2015,O$2,$A171)</f>
        <v>0</v>
      </c>
      <c r="P171" s="4">
        <f>[1]!EntCustCredit($A$2,2015,P$2,$A171)</f>
        <v>0</v>
      </c>
      <c r="R171" s="39" t="str">
        <f t="shared" si="6"/>
        <v>See 17WIRK</v>
      </c>
      <c r="S171" s="31">
        <f t="shared" si="7"/>
        <v>0</v>
      </c>
    </row>
    <row r="172" spans="1:20" x14ac:dyDescent="0.25">
      <c r="A172" s="2" t="s">
        <v>100</v>
      </c>
      <c r="B172" s="2" t="s">
        <v>421</v>
      </c>
      <c r="C172" s="38" t="s">
        <v>288</v>
      </c>
      <c r="E172" s="4">
        <f>[1]!EntCustCredit($A$2,2015,E$2,$A172)</f>
        <v>0</v>
      </c>
      <c r="F172" s="4">
        <f>[1]!EntCustCredit($A$2,2015,F$2,$A172)</f>
        <v>0</v>
      </c>
      <c r="G172" s="4">
        <f>[1]!EntCustCredit($A$2,2015,G$2,$A172)</f>
        <v>0</v>
      </c>
      <c r="H172" s="4">
        <f>[1]!EntCustCredit($A$2,2015,H$2,$A172)</f>
        <v>0</v>
      </c>
      <c r="I172" s="4">
        <f>[1]!EntCustCredit($A$2,2015,I$2,$A172)</f>
        <v>0</v>
      </c>
      <c r="J172" s="4">
        <f>[1]!EntCustCredit($A$2,2015,J$2,$A172)</f>
        <v>0</v>
      </c>
      <c r="K172" s="4">
        <f>[1]!EntCustCredit($A$2,2015,K$2,$A172)</f>
        <v>0</v>
      </c>
      <c r="L172" s="4">
        <f>[1]!EntCustCredit($A$2,2015,L$2,$A172)</f>
        <v>0</v>
      </c>
      <c r="M172" s="4">
        <f>[1]!EntCustCredit($A$2,2015,M$2,$A172)</f>
        <v>0</v>
      </c>
      <c r="N172" s="4">
        <f>[1]!EntCustCredit($A$2,2015,N$2,$A172)</f>
        <v>0</v>
      </c>
      <c r="O172" s="4">
        <f>[1]!EntCustCredit($A$2,2015,O$2,$A172)</f>
        <v>0</v>
      </c>
      <c r="P172" s="4">
        <f>[1]!EntCustCredit($A$2,2015,P$2,$A172)</f>
        <v>0</v>
      </c>
      <c r="R172" s="39" t="str">
        <f t="shared" si="6"/>
        <v>See 17WIRK</v>
      </c>
      <c r="S172" s="31">
        <f t="shared" si="7"/>
        <v>0</v>
      </c>
    </row>
    <row r="173" spans="1:20" x14ac:dyDescent="0.25">
      <c r="A173" s="2" t="s">
        <v>101</v>
      </c>
      <c r="B173" s="2" t="s">
        <v>422</v>
      </c>
      <c r="C173" s="32">
        <f>[1]!EntCustDebit($A$2,2015,112,$A173)</f>
        <v>9129</v>
      </c>
      <c r="E173" s="4">
        <f>[1]!EntCustCredit($A$2,2015,E$2,$A173)</f>
        <v>760.75</v>
      </c>
      <c r="F173" s="4">
        <f>[1]!EntCustCredit($A$2,2015,F$2,$A173)</f>
        <v>760.75</v>
      </c>
      <c r="G173" s="4">
        <f>[1]!EntCustCredit($A$2,2015,G$2,$A173)</f>
        <v>760.75</v>
      </c>
      <c r="H173" s="4">
        <f>[1]!EntCustCredit($A$2,2015,H$2,$A173)</f>
        <v>760.75</v>
      </c>
      <c r="I173" s="4">
        <f>[1]!EntCustCredit($A$2,2015,I$2,$A173)</f>
        <v>0</v>
      </c>
      <c r="J173" s="4">
        <f>[1]!EntCustCredit($A$2,2015,J$2,$A173)</f>
        <v>0</v>
      </c>
      <c r="K173" s="4">
        <f>[1]!EntCustCredit($A$2,2015,K$2,$A173)</f>
        <v>0</v>
      </c>
      <c r="L173" s="4">
        <f>[1]!EntCustCredit($A$2,2015,L$2,$A173)</f>
        <v>0</v>
      </c>
      <c r="M173" s="4">
        <f>[1]!EntCustCredit($A$2,2015,M$2,$A173)</f>
        <v>0</v>
      </c>
      <c r="N173" s="4">
        <f>[1]!EntCustCredit($A$2,2015,N$2,$A173)</f>
        <v>0</v>
      </c>
      <c r="O173" s="4">
        <f>[1]!EntCustCredit($A$2,2015,O$2,$A173)</f>
        <v>0</v>
      </c>
      <c r="P173" s="4">
        <f>[1]!EntCustCredit($A$2,2015,P$2,$A173)</f>
        <v>0</v>
      </c>
      <c r="R173" s="31">
        <f t="shared" si="6"/>
        <v>9129</v>
      </c>
      <c r="S173" s="31">
        <f t="shared" si="7"/>
        <v>3043</v>
      </c>
      <c r="T173" s="6">
        <f t="shared" si="8"/>
        <v>0.33333333333333331</v>
      </c>
    </row>
    <row r="174" spans="1:20" x14ac:dyDescent="0.25">
      <c r="A174" s="2" t="s">
        <v>102</v>
      </c>
      <c r="B174" s="2" t="s">
        <v>423</v>
      </c>
      <c r="C174" s="32">
        <f>[1]!EntCustDebit($A$2,2015,112,$A174)</f>
        <v>11042</v>
      </c>
      <c r="E174" s="4">
        <f>[1]!EntCustCredit($A$2,2015,E$2,$A174)</f>
        <v>1900</v>
      </c>
      <c r="F174" s="4">
        <f>[1]!EntCustCredit($A$2,2015,F$2,$A174)</f>
        <v>0</v>
      </c>
      <c r="G174" s="4">
        <f>[1]!EntCustCredit($A$2,2015,G$2,$A174)</f>
        <v>1900</v>
      </c>
      <c r="H174" s="4">
        <f>[1]!EntCustCredit($A$2,2015,H$2,$A174)</f>
        <v>0</v>
      </c>
      <c r="I174" s="4">
        <f>[1]!EntCustCredit($A$2,2015,I$2,$A174)</f>
        <v>0</v>
      </c>
      <c r="J174" s="4">
        <f>[1]!EntCustCredit($A$2,2015,J$2,$A174)</f>
        <v>0</v>
      </c>
      <c r="K174" s="4">
        <f>[1]!EntCustCredit($A$2,2015,K$2,$A174)</f>
        <v>0</v>
      </c>
      <c r="L174" s="4">
        <f>[1]!EntCustCredit($A$2,2015,L$2,$A174)</f>
        <v>0</v>
      </c>
      <c r="M174" s="4">
        <f>[1]!EntCustCredit($A$2,2015,M$2,$A174)</f>
        <v>0</v>
      </c>
      <c r="N174" s="4">
        <f>[1]!EntCustCredit($A$2,2015,N$2,$A174)</f>
        <v>0</v>
      </c>
      <c r="O174" s="4">
        <f>[1]!EntCustCredit($A$2,2015,O$2,$A174)</f>
        <v>0</v>
      </c>
      <c r="P174" s="4">
        <f>[1]!EntCustCredit($A$2,2015,P$2,$A174)</f>
        <v>0</v>
      </c>
      <c r="R174" s="31">
        <f t="shared" si="6"/>
        <v>11042</v>
      </c>
      <c r="S174" s="31">
        <f t="shared" si="7"/>
        <v>3800</v>
      </c>
      <c r="T174" s="6">
        <f t="shared" si="8"/>
        <v>0.34414055424741896</v>
      </c>
    </row>
    <row r="175" spans="1:20" x14ac:dyDescent="0.25">
      <c r="A175" s="2" t="s">
        <v>103</v>
      </c>
      <c r="B175" s="2" t="s">
        <v>424</v>
      </c>
      <c r="C175" s="32">
        <f>[1]!EntCustDebit($A$2,2015,112,$A175)</f>
        <v>22387</v>
      </c>
      <c r="E175" s="4">
        <f>[1]!EntCustCredit($A$2,2015,E$2,$A175)</f>
        <v>0</v>
      </c>
      <c r="F175" s="4">
        <f>[1]!EntCustCredit($A$2,2015,F$2,$A175)</f>
        <v>0</v>
      </c>
      <c r="G175" s="4">
        <f>[1]!EntCustCredit($A$2,2015,G$2,$A175)</f>
        <v>0</v>
      </c>
      <c r="H175" s="4">
        <f>[1]!EntCustCredit($A$2,2015,H$2,$A175)</f>
        <v>0</v>
      </c>
      <c r="I175" s="4">
        <f>[1]!EntCustCredit($A$2,2015,I$2,$A175)</f>
        <v>0</v>
      </c>
      <c r="J175" s="4">
        <f>[1]!EntCustCredit($A$2,2015,J$2,$A175)</f>
        <v>0</v>
      </c>
      <c r="K175" s="4">
        <f>[1]!EntCustCredit($A$2,2015,K$2,$A175)</f>
        <v>0</v>
      </c>
      <c r="L175" s="4">
        <f>[1]!EntCustCredit($A$2,2015,L$2,$A175)</f>
        <v>0</v>
      </c>
      <c r="M175" s="4">
        <f>[1]!EntCustCredit($A$2,2015,M$2,$A175)</f>
        <v>0</v>
      </c>
      <c r="N175" s="4">
        <f>[1]!EntCustCredit($A$2,2015,N$2,$A175)</f>
        <v>0</v>
      </c>
      <c r="O175" s="4">
        <f>[1]!EntCustCredit($A$2,2015,O$2,$A175)</f>
        <v>0</v>
      </c>
      <c r="P175" s="4">
        <f>[1]!EntCustCredit($A$2,2015,P$2,$A175)</f>
        <v>0</v>
      </c>
      <c r="R175" s="31">
        <f t="shared" si="6"/>
        <v>22387</v>
      </c>
      <c r="S175" s="31">
        <f t="shared" si="7"/>
        <v>0</v>
      </c>
      <c r="T175" s="6">
        <f t="shared" si="8"/>
        <v>0</v>
      </c>
    </row>
    <row r="176" spans="1:20" x14ac:dyDescent="0.25">
      <c r="A176" s="2" t="s">
        <v>104</v>
      </c>
      <c r="B176" s="2" t="s">
        <v>425</v>
      </c>
      <c r="C176" s="38" t="s">
        <v>288</v>
      </c>
      <c r="E176" s="4">
        <f>[1]!EntCustCredit($A$2,2015,E$2,$A176)</f>
        <v>0</v>
      </c>
      <c r="F176" s="4">
        <f>[1]!EntCustCredit($A$2,2015,F$2,$A176)</f>
        <v>0</v>
      </c>
      <c r="G176" s="4">
        <f>[1]!EntCustCredit($A$2,2015,G$2,$A176)</f>
        <v>0</v>
      </c>
      <c r="H176" s="4">
        <f>[1]!EntCustCredit($A$2,2015,H$2,$A176)</f>
        <v>0</v>
      </c>
      <c r="I176" s="4">
        <f>[1]!EntCustCredit($A$2,2015,I$2,$A176)</f>
        <v>0</v>
      </c>
      <c r="J176" s="4">
        <f>[1]!EntCustCredit($A$2,2015,J$2,$A176)</f>
        <v>0</v>
      </c>
      <c r="K176" s="4">
        <f>[1]!EntCustCredit($A$2,2015,K$2,$A176)</f>
        <v>0</v>
      </c>
      <c r="L176" s="4">
        <f>[1]!EntCustCredit($A$2,2015,L$2,$A176)</f>
        <v>0</v>
      </c>
      <c r="M176" s="4">
        <f>[1]!EntCustCredit($A$2,2015,M$2,$A176)</f>
        <v>0</v>
      </c>
      <c r="N176" s="4">
        <f>[1]!EntCustCredit($A$2,2015,N$2,$A176)</f>
        <v>0</v>
      </c>
      <c r="O176" s="4">
        <f>[1]!EntCustCredit($A$2,2015,O$2,$A176)</f>
        <v>0</v>
      </c>
      <c r="P176" s="4">
        <f>[1]!EntCustCredit($A$2,2015,P$2,$A176)</f>
        <v>0</v>
      </c>
      <c r="R176" s="39" t="str">
        <f t="shared" si="6"/>
        <v>See 17WIRK</v>
      </c>
      <c r="S176" s="31">
        <f t="shared" si="7"/>
        <v>0</v>
      </c>
    </row>
    <row r="177" spans="1:20" x14ac:dyDescent="0.25">
      <c r="A177" s="2" t="s">
        <v>105</v>
      </c>
      <c r="B177" s="2" t="s">
        <v>426</v>
      </c>
      <c r="C177" s="38" t="s">
        <v>288</v>
      </c>
      <c r="E177" s="4">
        <f>[1]!EntCustCredit($A$2,2015,E$2,$A177)</f>
        <v>0</v>
      </c>
      <c r="F177" s="4">
        <f>[1]!EntCustCredit($A$2,2015,F$2,$A177)</f>
        <v>0</v>
      </c>
      <c r="G177" s="4">
        <f>[1]!EntCustCredit($A$2,2015,G$2,$A177)</f>
        <v>0</v>
      </c>
      <c r="H177" s="4">
        <f>[1]!EntCustCredit($A$2,2015,H$2,$A177)</f>
        <v>0</v>
      </c>
      <c r="I177" s="4">
        <f>[1]!EntCustCredit($A$2,2015,I$2,$A177)</f>
        <v>0</v>
      </c>
      <c r="J177" s="4">
        <f>[1]!EntCustCredit($A$2,2015,J$2,$A177)</f>
        <v>0</v>
      </c>
      <c r="K177" s="4">
        <f>[1]!EntCustCredit($A$2,2015,K$2,$A177)</f>
        <v>0</v>
      </c>
      <c r="L177" s="4">
        <f>[1]!EntCustCredit($A$2,2015,L$2,$A177)</f>
        <v>0</v>
      </c>
      <c r="M177" s="4">
        <f>[1]!EntCustCredit($A$2,2015,M$2,$A177)</f>
        <v>0</v>
      </c>
      <c r="N177" s="4">
        <f>[1]!EntCustCredit($A$2,2015,N$2,$A177)</f>
        <v>0</v>
      </c>
      <c r="O177" s="4">
        <f>[1]!EntCustCredit($A$2,2015,O$2,$A177)</f>
        <v>0</v>
      </c>
      <c r="P177" s="4">
        <f>[1]!EntCustCredit($A$2,2015,P$2,$A177)</f>
        <v>0</v>
      </c>
      <c r="R177" s="39" t="str">
        <f t="shared" si="6"/>
        <v>See 17WIRK</v>
      </c>
      <c r="S177" s="31">
        <f t="shared" si="7"/>
        <v>0</v>
      </c>
    </row>
    <row r="178" spans="1:20" x14ac:dyDescent="0.25">
      <c r="A178" s="2" t="s">
        <v>106</v>
      </c>
      <c r="B178" s="2" t="s">
        <v>427</v>
      </c>
      <c r="C178" s="38" t="s">
        <v>288</v>
      </c>
      <c r="E178" s="4">
        <f>[1]!EntCustCredit($A$2,2015,E$2,$A178)</f>
        <v>0</v>
      </c>
      <c r="F178" s="4">
        <f>[1]!EntCustCredit($A$2,2015,F$2,$A178)</f>
        <v>0</v>
      </c>
      <c r="G178" s="4">
        <f>[1]!EntCustCredit($A$2,2015,G$2,$A178)</f>
        <v>0</v>
      </c>
      <c r="H178" s="4">
        <f>[1]!EntCustCredit($A$2,2015,H$2,$A178)</f>
        <v>0</v>
      </c>
      <c r="I178" s="4">
        <f>[1]!EntCustCredit($A$2,2015,I$2,$A178)</f>
        <v>0</v>
      </c>
      <c r="J178" s="4">
        <f>[1]!EntCustCredit($A$2,2015,J$2,$A178)</f>
        <v>0</v>
      </c>
      <c r="K178" s="4">
        <f>[1]!EntCustCredit($A$2,2015,K$2,$A178)</f>
        <v>0</v>
      </c>
      <c r="L178" s="4">
        <f>[1]!EntCustCredit($A$2,2015,L$2,$A178)</f>
        <v>0</v>
      </c>
      <c r="M178" s="4">
        <f>[1]!EntCustCredit($A$2,2015,M$2,$A178)</f>
        <v>0</v>
      </c>
      <c r="N178" s="4">
        <f>[1]!EntCustCredit($A$2,2015,N$2,$A178)</f>
        <v>0</v>
      </c>
      <c r="O178" s="4">
        <f>[1]!EntCustCredit($A$2,2015,O$2,$A178)</f>
        <v>0</v>
      </c>
      <c r="P178" s="4">
        <f>[1]!EntCustCredit($A$2,2015,P$2,$A178)</f>
        <v>0</v>
      </c>
      <c r="R178" s="39" t="str">
        <f t="shared" si="6"/>
        <v>See 17WIRK</v>
      </c>
      <c r="S178" s="31">
        <f t="shared" si="7"/>
        <v>0</v>
      </c>
    </row>
    <row r="179" spans="1:20" x14ac:dyDescent="0.25">
      <c r="A179" s="2" t="s">
        <v>107</v>
      </c>
      <c r="B179" s="2" t="s">
        <v>428</v>
      </c>
      <c r="C179" s="38" t="s">
        <v>288</v>
      </c>
      <c r="E179" s="4">
        <f>[1]!EntCustCredit($A$2,2015,E$2,$A179)</f>
        <v>0</v>
      </c>
      <c r="F179" s="4">
        <f>[1]!EntCustCredit($A$2,2015,F$2,$A179)</f>
        <v>0</v>
      </c>
      <c r="G179" s="4">
        <f>[1]!EntCustCredit($A$2,2015,G$2,$A179)</f>
        <v>0</v>
      </c>
      <c r="H179" s="4">
        <f>[1]!EntCustCredit($A$2,2015,H$2,$A179)</f>
        <v>0</v>
      </c>
      <c r="I179" s="4">
        <f>[1]!EntCustCredit($A$2,2015,I$2,$A179)</f>
        <v>0</v>
      </c>
      <c r="J179" s="4">
        <f>[1]!EntCustCredit($A$2,2015,J$2,$A179)</f>
        <v>0</v>
      </c>
      <c r="K179" s="4">
        <f>[1]!EntCustCredit($A$2,2015,K$2,$A179)</f>
        <v>0</v>
      </c>
      <c r="L179" s="4">
        <f>[1]!EntCustCredit($A$2,2015,L$2,$A179)</f>
        <v>0</v>
      </c>
      <c r="M179" s="4">
        <f>[1]!EntCustCredit($A$2,2015,M$2,$A179)</f>
        <v>0</v>
      </c>
      <c r="N179" s="4">
        <f>[1]!EntCustCredit($A$2,2015,N$2,$A179)</f>
        <v>0</v>
      </c>
      <c r="O179" s="4">
        <f>[1]!EntCustCredit($A$2,2015,O$2,$A179)</f>
        <v>0</v>
      </c>
      <c r="P179" s="4">
        <f>[1]!EntCustCredit($A$2,2015,P$2,$A179)</f>
        <v>0</v>
      </c>
      <c r="R179" s="39" t="str">
        <f t="shared" si="6"/>
        <v>See 17WIRK</v>
      </c>
      <c r="S179" s="31">
        <f t="shared" si="7"/>
        <v>0</v>
      </c>
    </row>
    <row r="180" spans="1:20" x14ac:dyDescent="0.25">
      <c r="A180" s="2" t="s">
        <v>108</v>
      </c>
      <c r="B180" s="2" t="s">
        <v>429</v>
      </c>
      <c r="C180" s="32">
        <f>[1]!EntCustDebit($A$2,2015,112,$A180)</f>
        <v>35210</v>
      </c>
      <c r="E180" s="4">
        <f>[1]!EntCustCredit($A$2,2015,E$2,$A180)</f>
        <v>0</v>
      </c>
      <c r="F180" s="4">
        <f>[1]!EntCustCredit($A$2,2015,F$2,$A180)</f>
        <v>2557.19</v>
      </c>
      <c r="G180" s="4">
        <f>[1]!EntCustCredit($A$2,2015,G$2,$A180)</f>
        <v>1500</v>
      </c>
      <c r="H180" s="4">
        <f>[1]!EntCustCredit($A$2,2015,H$2,$A180)</f>
        <v>2000</v>
      </c>
      <c r="I180" s="4">
        <f>[1]!EntCustCredit($A$2,2015,I$2,$A180)</f>
        <v>0</v>
      </c>
      <c r="J180" s="4">
        <f>[1]!EntCustCredit($A$2,2015,J$2,$A180)</f>
        <v>0</v>
      </c>
      <c r="K180" s="4">
        <f>[1]!EntCustCredit($A$2,2015,K$2,$A180)</f>
        <v>0</v>
      </c>
      <c r="L180" s="4">
        <f>[1]!EntCustCredit($A$2,2015,L$2,$A180)</f>
        <v>0</v>
      </c>
      <c r="M180" s="4">
        <f>[1]!EntCustCredit($A$2,2015,M$2,$A180)</f>
        <v>0</v>
      </c>
      <c r="N180" s="4">
        <f>[1]!EntCustCredit($A$2,2015,N$2,$A180)</f>
        <v>0</v>
      </c>
      <c r="O180" s="4">
        <f>[1]!EntCustCredit($A$2,2015,O$2,$A180)</f>
        <v>0</v>
      </c>
      <c r="P180" s="4">
        <f>[1]!EntCustCredit($A$2,2015,P$2,$A180)</f>
        <v>0</v>
      </c>
      <c r="R180" s="31">
        <f t="shared" si="6"/>
        <v>35210</v>
      </c>
      <c r="S180" s="31">
        <f t="shared" si="7"/>
        <v>6057.1900000000005</v>
      </c>
      <c r="T180" s="6">
        <f t="shared" si="8"/>
        <v>0.17203038909400739</v>
      </c>
    </row>
    <row r="181" spans="1:20" x14ac:dyDescent="0.25">
      <c r="A181" s="2" t="s">
        <v>109</v>
      </c>
      <c r="B181" s="2" t="s">
        <v>430</v>
      </c>
      <c r="C181" s="32">
        <f>[1]!EntCustDebit($A$2,2015,112,$A181)</f>
        <v>28642</v>
      </c>
      <c r="E181" s="4">
        <f>[1]!EntCustCredit($A$2,2015,E$2,$A181)</f>
        <v>2386.83</v>
      </c>
      <c r="F181" s="4">
        <f>[1]!EntCustCredit($A$2,2015,F$2,$A181)</f>
        <v>2386.83</v>
      </c>
      <c r="G181" s="4">
        <f>[1]!EntCustCredit($A$2,2015,G$2,$A181)</f>
        <v>2386.83</v>
      </c>
      <c r="H181" s="4">
        <f>[1]!EntCustCredit($A$2,2015,H$2,$A181)</f>
        <v>2386.83</v>
      </c>
      <c r="I181" s="4">
        <f>[1]!EntCustCredit($A$2,2015,I$2,$A181)</f>
        <v>0</v>
      </c>
      <c r="J181" s="4">
        <f>[1]!EntCustCredit($A$2,2015,J$2,$A181)</f>
        <v>0</v>
      </c>
      <c r="K181" s="4">
        <f>[1]!EntCustCredit($A$2,2015,K$2,$A181)</f>
        <v>0</v>
      </c>
      <c r="L181" s="4">
        <f>[1]!EntCustCredit($A$2,2015,L$2,$A181)</f>
        <v>0</v>
      </c>
      <c r="M181" s="4">
        <f>[1]!EntCustCredit($A$2,2015,M$2,$A181)</f>
        <v>0</v>
      </c>
      <c r="N181" s="4">
        <f>[1]!EntCustCredit($A$2,2015,N$2,$A181)</f>
        <v>0</v>
      </c>
      <c r="O181" s="4">
        <f>[1]!EntCustCredit($A$2,2015,O$2,$A181)</f>
        <v>0</v>
      </c>
      <c r="P181" s="4">
        <f>[1]!EntCustCredit($A$2,2015,P$2,$A181)</f>
        <v>0</v>
      </c>
      <c r="R181" s="31">
        <f t="shared" si="6"/>
        <v>28642</v>
      </c>
      <c r="S181" s="31">
        <f t="shared" si="7"/>
        <v>9547.32</v>
      </c>
      <c r="T181" s="6">
        <f t="shared" si="8"/>
        <v>0.33333286781649324</v>
      </c>
    </row>
    <row r="182" spans="1:20" x14ac:dyDescent="0.25">
      <c r="A182" s="2" t="s">
        <v>110</v>
      </c>
      <c r="B182" s="2" t="s">
        <v>431</v>
      </c>
      <c r="C182" s="32">
        <f>[1]!EntCustDebit($A$2,2015,112,$A182)</f>
        <v>24603</v>
      </c>
      <c r="E182" s="4">
        <f>[1]!EntCustCredit($A$2,2015,E$2,$A182)</f>
        <v>2053</v>
      </c>
      <c r="F182" s="4">
        <f>[1]!EntCustCredit($A$2,2015,F$2,$A182)</f>
        <v>2050</v>
      </c>
      <c r="G182" s="4">
        <f>[1]!EntCustCredit($A$2,2015,G$2,$A182)</f>
        <v>2050</v>
      </c>
      <c r="H182" s="4">
        <f>[1]!EntCustCredit($A$2,2015,H$2,$A182)</f>
        <v>2050</v>
      </c>
      <c r="I182" s="4">
        <f>[1]!EntCustCredit($A$2,2015,I$2,$A182)</f>
        <v>0</v>
      </c>
      <c r="J182" s="4">
        <f>[1]!EntCustCredit($A$2,2015,J$2,$A182)</f>
        <v>0</v>
      </c>
      <c r="K182" s="4">
        <f>[1]!EntCustCredit($A$2,2015,K$2,$A182)</f>
        <v>0</v>
      </c>
      <c r="L182" s="4">
        <f>[1]!EntCustCredit($A$2,2015,L$2,$A182)</f>
        <v>0</v>
      </c>
      <c r="M182" s="4">
        <f>[1]!EntCustCredit($A$2,2015,M$2,$A182)</f>
        <v>0</v>
      </c>
      <c r="N182" s="4">
        <f>[1]!EntCustCredit($A$2,2015,N$2,$A182)</f>
        <v>0</v>
      </c>
      <c r="O182" s="4">
        <f>[1]!EntCustCredit($A$2,2015,O$2,$A182)</f>
        <v>0</v>
      </c>
      <c r="P182" s="4">
        <f>[1]!EntCustCredit($A$2,2015,P$2,$A182)</f>
        <v>0</v>
      </c>
      <c r="R182" s="31">
        <f t="shared" si="6"/>
        <v>24603</v>
      </c>
      <c r="S182" s="31">
        <f t="shared" si="7"/>
        <v>8203</v>
      </c>
      <c r="T182" s="6">
        <f t="shared" si="8"/>
        <v>0.33341462423281715</v>
      </c>
    </row>
    <row r="183" spans="1:20" x14ac:dyDescent="0.25">
      <c r="A183" s="2" t="s">
        <v>111</v>
      </c>
      <c r="B183" s="2" t="s">
        <v>432</v>
      </c>
      <c r="C183" s="32">
        <f>[1]!EntCustDebit($A$2,2015,112,$A183)</f>
        <v>10301</v>
      </c>
      <c r="E183" s="4">
        <f>[1]!EntCustCredit($A$2,2015,E$2,$A183)</f>
        <v>0</v>
      </c>
      <c r="F183" s="4">
        <f>[1]!EntCustCredit($A$2,2015,F$2,$A183)</f>
        <v>0</v>
      </c>
      <c r="G183" s="4">
        <f>[1]!EntCustCredit($A$2,2015,G$2,$A183)</f>
        <v>1720</v>
      </c>
      <c r="H183" s="4">
        <f>[1]!EntCustCredit($A$2,2015,H$2,$A183)</f>
        <v>0</v>
      </c>
      <c r="I183" s="4">
        <f>[1]!EntCustCredit($A$2,2015,I$2,$A183)</f>
        <v>0</v>
      </c>
      <c r="J183" s="4">
        <f>[1]!EntCustCredit($A$2,2015,J$2,$A183)</f>
        <v>0</v>
      </c>
      <c r="K183" s="4">
        <f>[1]!EntCustCredit($A$2,2015,K$2,$A183)</f>
        <v>0</v>
      </c>
      <c r="L183" s="4">
        <f>[1]!EntCustCredit($A$2,2015,L$2,$A183)</f>
        <v>0</v>
      </c>
      <c r="M183" s="4">
        <f>[1]!EntCustCredit($A$2,2015,M$2,$A183)</f>
        <v>0</v>
      </c>
      <c r="N183" s="4">
        <f>[1]!EntCustCredit($A$2,2015,N$2,$A183)</f>
        <v>0</v>
      </c>
      <c r="O183" s="4">
        <f>[1]!EntCustCredit($A$2,2015,O$2,$A183)</f>
        <v>0</v>
      </c>
      <c r="P183" s="4">
        <f>[1]!EntCustCredit($A$2,2015,P$2,$A183)</f>
        <v>0</v>
      </c>
      <c r="R183" s="31">
        <f t="shared" si="6"/>
        <v>10301</v>
      </c>
      <c r="S183" s="31">
        <f t="shared" si="7"/>
        <v>1720</v>
      </c>
      <c r="T183" s="6">
        <f t="shared" si="8"/>
        <v>0.16697408018638968</v>
      </c>
    </row>
    <row r="184" spans="1:20" x14ac:dyDescent="0.25">
      <c r="A184" s="2" t="s">
        <v>112</v>
      </c>
      <c r="B184" s="2" t="s">
        <v>433</v>
      </c>
      <c r="C184" s="32">
        <f>[1]!EntCustDebit($A$2,2015,112,$A184)</f>
        <v>13606</v>
      </c>
      <c r="E184" s="4">
        <f>[1]!EntCustCredit($A$2,2015,E$2,$A184)</f>
        <v>1071</v>
      </c>
      <c r="F184" s="4">
        <f>[1]!EntCustCredit($A$2,2015,F$2,$A184)</f>
        <v>1071</v>
      </c>
      <c r="G184" s="4">
        <f>[1]!EntCustCredit($A$2,2015,G$2,$A184)</f>
        <v>1071</v>
      </c>
      <c r="H184" s="4">
        <f>[1]!EntCustCredit($A$2,2015,H$2,$A184)</f>
        <v>1071</v>
      </c>
      <c r="I184" s="4">
        <f>[1]!EntCustCredit($A$2,2015,I$2,$A184)</f>
        <v>0</v>
      </c>
      <c r="J184" s="4">
        <f>[1]!EntCustCredit($A$2,2015,J$2,$A184)</f>
        <v>0</v>
      </c>
      <c r="K184" s="4">
        <f>[1]!EntCustCredit($A$2,2015,K$2,$A184)</f>
        <v>0</v>
      </c>
      <c r="L184" s="4">
        <f>[1]!EntCustCredit($A$2,2015,L$2,$A184)</f>
        <v>0</v>
      </c>
      <c r="M184" s="4">
        <f>[1]!EntCustCredit($A$2,2015,M$2,$A184)</f>
        <v>0</v>
      </c>
      <c r="N184" s="4">
        <f>[1]!EntCustCredit($A$2,2015,N$2,$A184)</f>
        <v>0</v>
      </c>
      <c r="O184" s="4">
        <f>[1]!EntCustCredit($A$2,2015,O$2,$A184)</f>
        <v>0</v>
      </c>
      <c r="P184" s="4">
        <f>[1]!EntCustCredit($A$2,2015,P$2,$A184)</f>
        <v>0</v>
      </c>
      <c r="R184" s="31">
        <f t="shared" si="6"/>
        <v>13606</v>
      </c>
      <c r="S184" s="31">
        <f t="shared" si="7"/>
        <v>4284</v>
      </c>
      <c r="T184" s="6">
        <f t="shared" si="8"/>
        <v>0.31486109069528151</v>
      </c>
    </row>
    <row r="185" spans="1:20" x14ac:dyDescent="0.25">
      <c r="A185" s="2" t="s">
        <v>113</v>
      </c>
      <c r="B185" s="2" t="s">
        <v>434</v>
      </c>
      <c r="C185" s="32">
        <f>[1]!EntCustDebit($A$2,2015,112,$A185)</f>
        <v>6016</v>
      </c>
      <c r="E185" s="4">
        <f>[1]!EntCustCredit($A$2,2015,E$2,$A185)</f>
        <v>0</v>
      </c>
      <c r="F185" s="4">
        <f>[1]!EntCustCredit($A$2,2015,F$2,$A185)</f>
        <v>0</v>
      </c>
      <c r="G185" s="4">
        <f>[1]!EntCustCredit($A$2,2015,G$2,$A185)</f>
        <v>1516</v>
      </c>
      <c r="H185" s="4">
        <f>[1]!EntCustCredit($A$2,2015,H$2,$A185)</f>
        <v>0</v>
      </c>
      <c r="I185" s="4">
        <f>[1]!EntCustCredit($A$2,2015,I$2,$A185)</f>
        <v>0</v>
      </c>
      <c r="J185" s="4">
        <f>[1]!EntCustCredit($A$2,2015,J$2,$A185)</f>
        <v>0</v>
      </c>
      <c r="K185" s="4">
        <f>[1]!EntCustCredit($A$2,2015,K$2,$A185)</f>
        <v>0</v>
      </c>
      <c r="L185" s="4">
        <f>[1]!EntCustCredit($A$2,2015,L$2,$A185)</f>
        <v>0</v>
      </c>
      <c r="M185" s="4">
        <f>[1]!EntCustCredit($A$2,2015,M$2,$A185)</f>
        <v>0</v>
      </c>
      <c r="N185" s="4">
        <f>[1]!EntCustCredit($A$2,2015,N$2,$A185)</f>
        <v>0</v>
      </c>
      <c r="O185" s="4">
        <f>[1]!EntCustCredit($A$2,2015,O$2,$A185)</f>
        <v>0</v>
      </c>
      <c r="P185" s="4">
        <f>[1]!EntCustCredit($A$2,2015,P$2,$A185)</f>
        <v>0</v>
      </c>
      <c r="R185" s="31">
        <f t="shared" si="6"/>
        <v>6016</v>
      </c>
      <c r="S185" s="31">
        <f t="shared" si="7"/>
        <v>1516</v>
      </c>
      <c r="T185" s="6">
        <f t="shared" si="8"/>
        <v>0.25199468085106386</v>
      </c>
    </row>
    <row r="186" spans="1:20" x14ac:dyDescent="0.25">
      <c r="A186" s="2" t="s">
        <v>114</v>
      </c>
      <c r="B186" s="2" t="s">
        <v>435</v>
      </c>
      <c r="C186" s="32">
        <f>[1]!EntCustDebit($A$2,2015,112,$A186)</f>
        <v>99124</v>
      </c>
      <c r="E186" s="4">
        <f>[1]!EntCustCredit($A$2,2015,E$2,$A186)</f>
        <v>7400</v>
      </c>
      <c r="F186" s="4">
        <f>[1]!EntCustCredit($A$2,2015,F$2,$A186)</f>
        <v>7500</v>
      </c>
      <c r="G186" s="4">
        <f>[1]!EntCustCredit($A$2,2015,G$2,$A186)</f>
        <v>7500</v>
      </c>
      <c r="H186" s="4">
        <f>[1]!EntCustCredit($A$2,2015,H$2,$A186)</f>
        <v>8700</v>
      </c>
      <c r="I186" s="4">
        <f>[1]!EntCustCredit($A$2,2015,I$2,$A186)</f>
        <v>0</v>
      </c>
      <c r="J186" s="4">
        <f>[1]!EntCustCredit($A$2,2015,J$2,$A186)</f>
        <v>0</v>
      </c>
      <c r="K186" s="4">
        <f>[1]!EntCustCredit($A$2,2015,K$2,$A186)</f>
        <v>0</v>
      </c>
      <c r="L186" s="4">
        <f>[1]!EntCustCredit($A$2,2015,L$2,$A186)</f>
        <v>0</v>
      </c>
      <c r="M186" s="4">
        <f>[1]!EntCustCredit($A$2,2015,M$2,$A186)</f>
        <v>0</v>
      </c>
      <c r="N186" s="4">
        <f>[1]!EntCustCredit($A$2,2015,N$2,$A186)</f>
        <v>0</v>
      </c>
      <c r="O186" s="4">
        <f>[1]!EntCustCredit($A$2,2015,O$2,$A186)</f>
        <v>0</v>
      </c>
      <c r="P186" s="4">
        <f>[1]!EntCustCredit($A$2,2015,P$2,$A186)</f>
        <v>0</v>
      </c>
      <c r="R186" s="31">
        <f t="shared" si="6"/>
        <v>99124</v>
      </c>
      <c r="S186" s="31">
        <f t="shared" si="7"/>
        <v>31100</v>
      </c>
      <c r="T186" s="6">
        <f t="shared" si="8"/>
        <v>0.31374843630200555</v>
      </c>
    </row>
    <row r="187" spans="1:20" ht="16.5" thickBot="1" x14ac:dyDescent="0.3">
      <c r="A187" s="5"/>
      <c r="C187" s="33">
        <f>SUM(C169:C186)</f>
        <v>260060</v>
      </c>
      <c r="E187" s="33">
        <f t="shared" ref="E187:P187" si="14">SUM(E169:E186)</f>
        <v>15571.58</v>
      </c>
      <c r="F187" s="33">
        <f t="shared" si="14"/>
        <v>16325.77</v>
      </c>
      <c r="G187" s="33">
        <f t="shared" si="14"/>
        <v>20404.580000000002</v>
      </c>
      <c r="H187" s="33">
        <f t="shared" si="14"/>
        <v>16968.580000000002</v>
      </c>
      <c r="I187" s="33">
        <f t="shared" si="14"/>
        <v>0</v>
      </c>
      <c r="J187" s="33">
        <f t="shared" si="14"/>
        <v>0</v>
      </c>
      <c r="K187" s="33">
        <f t="shared" si="14"/>
        <v>0</v>
      </c>
      <c r="L187" s="33">
        <f t="shared" si="14"/>
        <v>0</v>
      </c>
      <c r="M187" s="33">
        <f t="shared" si="14"/>
        <v>0</v>
      </c>
      <c r="N187" s="33">
        <f t="shared" si="14"/>
        <v>0</v>
      </c>
      <c r="O187" s="33">
        <f t="shared" si="14"/>
        <v>0</v>
      </c>
      <c r="P187" s="33">
        <f t="shared" si="14"/>
        <v>0</v>
      </c>
      <c r="R187" s="33">
        <f>SUM(R169:R186)</f>
        <v>260060</v>
      </c>
      <c r="S187" s="33">
        <f>SUM(S169:S186)</f>
        <v>69270.510000000009</v>
      </c>
      <c r="T187" s="34">
        <f>+S187/R187</f>
        <v>0.26636356994539723</v>
      </c>
    </row>
    <row r="188" spans="1:20" ht="16.5" thickTop="1" x14ac:dyDescent="0.25">
      <c r="A188" s="5"/>
      <c r="C188" s="32"/>
      <c r="R188" s="31"/>
      <c r="S188" s="31"/>
    </row>
    <row r="189" spans="1:20" x14ac:dyDescent="0.25">
      <c r="A189" s="5" t="s">
        <v>321</v>
      </c>
    </row>
    <row r="190" spans="1:20" x14ac:dyDescent="0.25">
      <c r="A190" s="5"/>
    </row>
    <row r="191" spans="1:20" x14ac:dyDescent="0.25">
      <c r="A191" s="5" t="s">
        <v>286</v>
      </c>
      <c r="C191" s="8" t="s">
        <v>259</v>
      </c>
      <c r="D191" s="9"/>
      <c r="E191" s="77" t="s">
        <v>280</v>
      </c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9"/>
      <c r="R191" s="80" t="s">
        <v>278</v>
      </c>
      <c r="S191" s="81"/>
      <c r="T191" s="82"/>
    </row>
    <row r="192" spans="1:20" x14ac:dyDescent="0.25">
      <c r="C192" s="10" t="s">
        <v>319</v>
      </c>
      <c r="D192" s="11"/>
      <c r="E192" s="12" t="s">
        <v>260</v>
      </c>
      <c r="F192" s="13" t="s">
        <v>261</v>
      </c>
      <c r="G192" s="13" t="s">
        <v>262</v>
      </c>
      <c r="H192" s="13" t="s">
        <v>263</v>
      </c>
      <c r="I192" s="13" t="s">
        <v>264</v>
      </c>
      <c r="J192" s="13" t="s">
        <v>265</v>
      </c>
      <c r="K192" s="13" t="s">
        <v>266</v>
      </c>
      <c r="L192" s="13" t="s">
        <v>267</v>
      </c>
      <c r="M192" s="13" t="s">
        <v>268</v>
      </c>
      <c r="N192" s="13" t="s">
        <v>269</v>
      </c>
      <c r="O192" s="13" t="s">
        <v>270</v>
      </c>
      <c r="P192" s="14" t="s">
        <v>271</v>
      </c>
      <c r="Q192" s="3"/>
      <c r="R192" s="74" t="s">
        <v>281</v>
      </c>
      <c r="S192" s="75"/>
      <c r="T192" s="76"/>
    </row>
    <row r="193" spans="1:20" x14ac:dyDescent="0.25">
      <c r="C193" s="10" t="s">
        <v>320</v>
      </c>
      <c r="D193" s="11"/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4"/>
      <c r="Q193" s="3"/>
      <c r="R193" s="15" t="s">
        <v>272</v>
      </c>
      <c r="S193" s="16" t="s">
        <v>273</v>
      </c>
      <c r="T193" s="17" t="s">
        <v>273</v>
      </c>
    </row>
    <row r="194" spans="1:20" x14ac:dyDescent="0.25">
      <c r="C194" s="10" t="s">
        <v>282</v>
      </c>
      <c r="D194" s="11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20"/>
      <c r="R194" s="21"/>
      <c r="S194" s="22"/>
      <c r="T194" s="23"/>
    </row>
    <row r="195" spans="1:20" x14ac:dyDescent="0.25">
      <c r="C195" s="24" t="s">
        <v>275</v>
      </c>
      <c r="D195" s="11"/>
      <c r="E195" s="25" t="s">
        <v>275</v>
      </c>
      <c r="F195" s="26" t="s">
        <v>275</v>
      </c>
      <c r="G195" s="26" t="s">
        <v>275</v>
      </c>
      <c r="H195" s="26" t="s">
        <v>275</v>
      </c>
      <c r="I195" s="26" t="s">
        <v>275</v>
      </c>
      <c r="J195" s="26" t="s">
        <v>275</v>
      </c>
      <c r="K195" s="26" t="s">
        <v>275</v>
      </c>
      <c r="L195" s="26" t="s">
        <v>275</v>
      </c>
      <c r="M195" s="26" t="s">
        <v>275</v>
      </c>
      <c r="N195" s="26" t="s">
        <v>275</v>
      </c>
      <c r="O195" s="26" t="s">
        <v>275</v>
      </c>
      <c r="P195" s="27" t="s">
        <v>275</v>
      </c>
      <c r="Q195" s="3"/>
      <c r="R195" s="28" t="s">
        <v>275</v>
      </c>
      <c r="S195" s="29" t="s">
        <v>275</v>
      </c>
      <c r="T195" s="30" t="s">
        <v>322</v>
      </c>
    </row>
    <row r="196" spans="1:20" x14ac:dyDescent="0.25">
      <c r="A196" s="5" t="s">
        <v>289</v>
      </c>
      <c r="C196" s="32"/>
      <c r="R196" s="31"/>
      <c r="S196" s="31"/>
    </row>
    <row r="197" spans="1:20" x14ac:dyDescent="0.25">
      <c r="A197" s="2" t="s">
        <v>115</v>
      </c>
      <c r="B197" s="2" t="s">
        <v>436</v>
      </c>
      <c r="C197" s="32">
        <f>[1]!EntCustDebit($A$2,2015,112,$A197)</f>
        <v>3702</v>
      </c>
      <c r="E197" s="4">
        <f>[1]!EntCustCredit($A$2,2015,E$2,$A197)</f>
        <v>0</v>
      </c>
      <c r="F197" s="4">
        <f>[1]!EntCustCredit($A$2,2015,F$2,$A197)</f>
        <v>0</v>
      </c>
      <c r="G197" s="4">
        <f>[1]!EntCustCredit($A$2,2015,G$2,$A197)</f>
        <v>0</v>
      </c>
      <c r="H197" s="4">
        <f>[1]!EntCustCredit($A$2,2015,H$2,$A197)</f>
        <v>700</v>
      </c>
      <c r="I197" s="4">
        <f>[1]!EntCustCredit($A$2,2015,I$2,$A197)</f>
        <v>0</v>
      </c>
      <c r="J197" s="4">
        <f>[1]!EntCustCredit($A$2,2015,J$2,$A197)</f>
        <v>0</v>
      </c>
      <c r="K197" s="4">
        <f>[1]!EntCustCredit($A$2,2015,K$2,$A197)</f>
        <v>0</v>
      </c>
      <c r="L197" s="4">
        <f>[1]!EntCustCredit($A$2,2015,L$2,$A197)</f>
        <v>0</v>
      </c>
      <c r="M197" s="4">
        <f>[1]!EntCustCredit($A$2,2015,M$2,$A197)</f>
        <v>0</v>
      </c>
      <c r="N197" s="4">
        <f>[1]!EntCustCredit($A$2,2015,N$2,$A197)</f>
        <v>0</v>
      </c>
      <c r="O197" s="4">
        <f>[1]!EntCustCredit($A$2,2015,O$2,$A197)</f>
        <v>0</v>
      </c>
      <c r="P197" s="4">
        <f>[1]!EntCustCredit($A$2,2015,P$2,$A197)</f>
        <v>0</v>
      </c>
      <c r="R197" s="31">
        <f t="shared" si="6"/>
        <v>3702</v>
      </c>
      <c r="S197" s="31">
        <f t="shared" si="7"/>
        <v>700</v>
      </c>
      <c r="T197" s="6">
        <f t="shared" si="8"/>
        <v>0.18908698001080498</v>
      </c>
    </row>
    <row r="198" spans="1:20" x14ac:dyDescent="0.25">
      <c r="A198" s="2" t="s">
        <v>116</v>
      </c>
      <c r="B198" s="2" t="s">
        <v>437</v>
      </c>
      <c r="C198" s="32">
        <f>[1]!EntCustDebit($A$2,2015,112,$A198)</f>
        <v>58679</v>
      </c>
      <c r="E198" s="4">
        <f>[1]!EntCustCredit($A$2,2015,E$2,$A198)</f>
        <v>4881</v>
      </c>
      <c r="F198" s="4">
        <f>[1]!EntCustCredit($A$2,2015,F$2,$A198)</f>
        <v>4881</v>
      </c>
      <c r="G198" s="4">
        <f>[1]!EntCustCredit($A$2,2015,G$2,$A198)</f>
        <v>4881</v>
      </c>
      <c r="H198" s="4">
        <f>[1]!EntCustCredit($A$2,2015,H$2,$A198)</f>
        <v>4881</v>
      </c>
      <c r="I198" s="4">
        <f>[1]!EntCustCredit($A$2,2015,I$2,$A198)</f>
        <v>0</v>
      </c>
      <c r="J198" s="4">
        <f>[1]!EntCustCredit($A$2,2015,J$2,$A198)</f>
        <v>0</v>
      </c>
      <c r="K198" s="4">
        <f>[1]!EntCustCredit($A$2,2015,K$2,$A198)</f>
        <v>0</v>
      </c>
      <c r="L198" s="4">
        <f>[1]!EntCustCredit($A$2,2015,L$2,$A198)</f>
        <v>0</v>
      </c>
      <c r="M198" s="4">
        <f>[1]!EntCustCredit($A$2,2015,M$2,$A198)</f>
        <v>0</v>
      </c>
      <c r="N198" s="4">
        <f>[1]!EntCustCredit($A$2,2015,N$2,$A198)</f>
        <v>0</v>
      </c>
      <c r="O198" s="4">
        <f>[1]!EntCustCredit($A$2,2015,O$2,$A198)</f>
        <v>0</v>
      </c>
      <c r="P198" s="4">
        <f>[1]!EntCustCredit($A$2,2015,P$2,$A198)</f>
        <v>0</v>
      </c>
      <c r="R198" s="31">
        <f t="shared" si="6"/>
        <v>58679</v>
      </c>
      <c r="S198" s="31">
        <f t="shared" si="7"/>
        <v>19524</v>
      </c>
      <c r="T198" s="6">
        <f t="shared" si="8"/>
        <v>0.33272550656964162</v>
      </c>
    </row>
    <row r="199" spans="1:20" x14ac:dyDescent="0.25">
      <c r="A199" s="2" t="s">
        <v>117</v>
      </c>
      <c r="B199" s="2" t="s">
        <v>438</v>
      </c>
      <c r="C199" s="32">
        <f>[1]!EntCustDebit($A$2,2015,112,$A199)</f>
        <v>3732</v>
      </c>
      <c r="E199" s="4">
        <f>[1]!EntCustCredit($A$2,2015,E$2,$A199)</f>
        <v>0</v>
      </c>
      <c r="F199" s="4">
        <f>[1]!EntCustCredit($A$2,2015,F$2,$A199)</f>
        <v>0</v>
      </c>
      <c r="G199" s="4">
        <f>[1]!EntCustCredit($A$2,2015,G$2,$A199)</f>
        <v>0</v>
      </c>
      <c r="H199" s="4">
        <f>[1]!EntCustCredit($A$2,2015,H$2,$A199)</f>
        <v>0</v>
      </c>
      <c r="I199" s="4">
        <f>[1]!EntCustCredit($A$2,2015,I$2,$A199)</f>
        <v>0</v>
      </c>
      <c r="J199" s="4">
        <f>[1]!EntCustCredit($A$2,2015,J$2,$A199)</f>
        <v>0</v>
      </c>
      <c r="K199" s="4">
        <f>[1]!EntCustCredit($A$2,2015,K$2,$A199)</f>
        <v>0</v>
      </c>
      <c r="L199" s="4">
        <f>[1]!EntCustCredit($A$2,2015,L$2,$A199)</f>
        <v>0</v>
      </c>
      <c r="M199" s="4">
        <f>[1]!EntCustCredit($A$2,2015,M$2,$A199)</f>
        <v>0</v>
      </c>
      <c r="N199" s="4">
        <f>[1]!EntCustCredit($A$2,2015,N$2,$A199)</f>
        <v>0</v>
      </c>
      <c r="O199" s="4">
        <f>[1]!EntCustCredit($A$2,2015,O$2,$A199)</f>
        <v>0</v>
      </c>
      <c r="P199" s="4">
        <f>[1]!EntCustCredit($A$2,2015,P$2,$A199)</f>
        <v>0</v>
      </c>
      <c r="R199" s="31">
        <f t="shared" si="6"/>
        <v>3732</v>
      </c>
      <c r="S199" s="31">
        <f t="shared" si="7"/>
        <v>0</v>
      </c>
      <c r="T199" s="6">
        <f t="shared" si="8"/>
        <v>0</v>
      </c>
    </row>
    <row r="200" spans="1:20" x14ac:dyDescent="0.25">
      <c r="A200" s="2" t="s">
        <v>118</v>
      </c>
      <c r="B200" s="2" t="s">
        <v>439</v>
      </c>
      <c r="C200" s="32">
        <f>[1]!EntCustDebit($A$2,2015,112,$A200)</f>
        <v>28313</v>
      </c>
      <c r="E200" s="4">
        <f>[1]!EntCustCredit($A$2,2015,E$2,$A200)</f>
        <v>2185</v>
      </c>
      <c r="F200" s="4">
        <f>[1]!EntCustCredit($A$2,2015,F$2,$A200)</f>
        <v>2185</v>
      </c>
      <c r="G200" s="4">
        <f>[1]!EntCustCredit($A$2,2015,G$2,$A200)</f>
        <v>2185</v>
      </c>
      <c r="H200" s="4">
        <f>[1]!EntCustCredit($A$2,2015,H$2,$A200)</f>
        <v>2185</v>
      </c>
      <c r="I200" s="4">
        <f>[1]!EntCustCredit($A$2,2015,I$2,$A200)</f>
        <v>0</v>
      </c>
      <c r="J200" s="4">
        <f>[1]!EntCustCredit($A$2,2015,J$2,$A200)</f>
        <v>0</v>
      </c>
      <c r="K200" s="4">
        <f>[1]!EntCustCredit($A$2,2015,K$2,$A200)</f>
        <v>0</v>
      </c>
      <c r="L200" s="4">
        <f>[1]!EntCustCredit($A$2,2015,L$2,$A200)</f>
        <v>0</v>
      </c>
      <c r="M200" s="4">
        <f>[1]!EntCustCredit($A$2,2015,M$2,$A200)</f>
        <v>0</v>
      </c>
      <c r="N200" s="4">
        <f>[1]!EntCustCredit($A$2,2015,N$2,$A200)</f>
        <v>0</v>
      </c>
      <c r="O200" s="4">
        <f>[1]!EntCustCredit($A$2,2015,O$2,$A200)</f>
        <v>0</v>
      </c>
      <c r="P200" s="4">
        <f>[1]!EntCustCredit($A$2,2015,P$2,$A200)</f>
        <v>0</v>
      </c>
      <c r="R200" s="31">
        <f t="shared" si="6"/>
        <v>28313</v>
      </c>
      <c r="S200" s="31">
        <f t="shared" si="7"/>
        <v>8740</v>
      </c>
      <c r="T200" s="6">
        <f t="shared" si="8"/>
        <v>0.30869212022745735</v>
      </c>
    </row>
    <row r="201" spans="1:20" x14ac:dyDescent="0.25">
      <c r="A201" s="2" t="s">
        <v>119</v>
      </c>
      <c r="B201" s="2" t="s">
        <v>440</v>
      </c>
      <c r="C201" s="32">
        <f>[1]!EntCustDebit($A$2,2015,112,$A201)</f>
        <v>5971</v>
      </c>
      <c r="E201" s="4">
        <f>[1]!EntCustCredit($A$2,2015,E$2,$A201)</f>
        <v>497.59</v>
      </c>
      <c r="F201" s="4">
        <f>[1]!EntCustCredit($A$2,2015,F$2,$A201)</f>
        <v>497.59</v>
      </c>
      <c r="G201" s="4">
        <f>[1]!EntCustCredit($A$2,2015,G$2,$A201)</f>
        <v>497.59</v>
      </c>
      <c r="H201" s="4">
        <f>[1]!EntCustCredit($A$2,2015,H$2,$A201)</f>
        <v>497.59</v>
      </c>
      <c r="I201" s="4">
        <f>[1]!EntCustCredit($A$2,2015,I$2,$A201)</f>
        <v>0</v>
      </c>
      <c r="J201" s="4">
        <f>[1]!EntCustCredit($A$2,2015,J$2,$A201)</f>
        <v>0</v>
      </c>
      <c r="K201" s="4">
        <f>[1]!EntCustCredit($A$2,2015,K$2,$A201)</f>
        <v>0</v>
      </c>
      <c r="L201" s="4">
        <f>[1]!EntCustCredit($A$2,2015,L$2,$A201)</f>
        <v>0</v>
      </c>
      <c r="M201" s="4">
        <f>[1]!EntCustCredit($A$2,2015,M$2,$A201)</f>
        <v>0</v>
      </c>
      <c r="N201" s="4">
        <f>[1]!EntCustCredit($A$2,2015,N$2,$A201)</f>
        <v>0</v>
      </c>
      <c r="O201" s="4">
        <f>[1]!EntCustCredit($A$2,2015,O$2,$A201)</f>
        <v>0</v>
      </c>
      <c r="P201" s="4">
        <f>[1]!EntCustCredit($A$2,2015,P$2,$A201)</f>
        <v>0</v>
      </c>
      <c r="R201" s="31">
        <f t="shared" si="6"/>
        <v>5971</v>
      </c>
      <c r="S201" s="31">
        <f t="shared" si="7"/>
        <v>1990.36</v>
      </c>
      <c r="T201" s="6">
        <f t="shared" si="8"/>
        <v>0.33333779936359065</v>
      </c>
    </row>
    <row r="202" spans="1:20" x14ac:dyDescent="0.25">
      <c r="A202" s="2" t="s">
        <v>120</v>
      </c>
      <c r="B202" s="2" t="s">
        <v>441</v>
      </c>
      <c r="C202" s="32">
        <f>[1]!EntCustDebit($A$2,2015,112,$A202)</f>
        <v>7026</v>
      </c>
      <c r="E202" s="4">
        <f>[1]!EntCustCredit($A$2,2015,E$2,$A202)</f>
        <v>550</v>
      </c>
      <c r="F202" s="4">
        <f>[1]!EntCustCredit($A$2,2015,F$2,$A202)</f>
        <v>550</v>
      </c>
      <c r="G202" s="4">
        <f>[1]!EntCustCredit($A$2,2015,G$2,$A202)</f>
        <v>550</v>
      </c>
      <c r="H202" s="4">
        <f>[1]!EntCustCredit($A$2,2015,H$2,$A202)</f>
        <v>550</v>
      </c>
      <c r="I202" s="4">
        <f>[1]!EntCustCredit($A$2,2015,I$2,$A202)</f>
        <v>0</v>
      </c>
      <c r="J202" s="4">
        <f>[1]!EntCustCredit($A$2,2015,J$2,$A202)</f>
        <v>0</v>
      </c>
      <c r="K202" s="4">
        <f>[1]!EntCustCredit($A$2,2015,K$2,$A202)</f>
        <v>0</v>
      </c>
      <c r="L202" s="4">
        <f>[1]!EntCustCredit($A$2,2015,L$2,$A202)</f>
        <v>0</v>
      </c>
      <c r="M202" s="4">
        <f>[1]!EntCustCredit($A$2,2015,M$2,$A202)</f>
        <v>0</v>
      </c>
      <c r="N202" s="4">
        <f>[1]!EntCustCredit($A$2,2015,N$2,$A202)</f>
        <v>0</v>
      </c>
      <c r="O202" s="4">
        <f>[1]!EntCustCredit($A$2,2015,O$2,$A202)</f>
        <v>0</v>
      </c>
      <c r="P202" s="4">
        <f>[1]!EntCustCredit($A$2,2015,P$2,$A202)</f>
        <v>0</v>
      </c>
      <c r="R202" s="31">
        <f t="shared" si="6"/>
        <v>7026</v>
      </c>
      <c r="S202" s="31">
        <f t="shared" si="7"/>
        <v>2200</v>
      </c>
      <c r="T202" s="6">
        <f t="shared" si="8"/>
        <v>0.31312268716196984</v>
      </c>
    </row>
    <row r="203" spans="1:20" x14ac:dyDescent="0.25">
      <c r="A203" s="2" t="s">
        <v>121</v>
      </c>
      <c r="B203" s="2" t="s">
        <v>442</v>
      </c>
      <c r="C203" s="32">
        <f>[1]!EntCustDebit($A$2,2015,112,$A203)</f>
        <v>10101</v>
      </c>
      <c r="E203" s="4">
        <f>[1]!EntCustCredit($A$2,2015,E$2,$A203)</f>
        <v>626</v>
      </c>
      <c r="F203" s="4">
        <f>[1]!EntCustCredit($A$2,2015,F$2,$A203)</f>
        <v>626</v>
      </c>
      <c r="G203" s="4">
        <f>[1]!EntCustCredit($A$2,2015,G$2,$A203)</f>
        <v>626</v>
      </c>
      <c r="H203" s="4">
        <f>[1]!EntCustCredit($A$2,2015,H$2,$A203)</f>
        <v>626</v>
      </c>
      <c r="I203" s="4">
        <f>[1]!EntCustCredit($A$2,2015,I$2,$A203)</f>
        <v>0</v>
      </c>
      <c r="J203" s="4">
        <f>[1]!EntCustCredit($A$2,2015,J$2,$A203)</f>
        <v>0</v>
      </c>
      <c r="K203" s="4">
        <f>[1]!EntCustCredit($A$2,2015,K$2,$A203)</f>
        <v>0</v>
      </c>
      <c r="L203" s="4">
        <f>[1]!EntCustCredit($A$2,2015,L$2,$A203)</f>
        <v>0</v>
      </c>
      <c r="M203" s="4">
        <f>[1]!EntCustCredit($A$2,2015,M$2,$A203)</f>
        <v>0</v>
      </c>
      <c r="N203" s="4">
        <f>[1]!EntCustCredit($A$2,2015,N$2,$A203)</f>
        <v>0</v>
      </c>
      <c r="O203" s="4">
        <f>[1]!EntCustCredit($A$2,2015,O$2,$A203)</f>
        <v>0</v>
      </c>
      <c r="P203" s="4">
        <f>[1]!EntCustCredit($A$2,2015,P$2,$A203)</f>
        <v>0</v>
      </c>
      <c r="R203" s="31">
        <f t="shared" si="6"/>
        <v>10101</v>
      </c>
      <c r="S203" s="31">
        <f t="shared" si="7"/>
        <v>2504</v>
      </c>
      <c r="T203" s="6">
        <f t="shared" si="8"/>
        <v>0.2478962478962479</v>
      </c>
    </row>
    <row r="204" spans="1:20" x14ac:dyDescent="0.25">
      <c r="A204" s="2" t="s">
        <v>122</v>
      </c>
      <c r="B204" s="2" t="s">
        <v>443</v>
      </c>
      <c r="C204" s="32">
        <f>[1]!EntCustDebit($A$2,2015,112,$A204)</f>
        <v>1107</v>
      </c>
      <c r="E204" s="4">
        <f>[1]!EntCustCredit($A$2,2015,E$2,$A204)</f>
        <v>0</v>
      </c>
      <c r="F204" s="4">
        <f>[1]!EntCustCredit($A$2,2015,F$2,$A204)</f>
        <v>0</v>
      </c>
      <c r="G204" s="4">
        <f>[1]!EntCustCredit($A$2,2015,G$2,$A204)</f>
        <v>0</v>
      </c>
      <c r="H204" s="4">
        <f>[1]!EntCustCredit($A$2,2015,H$2,$A204)</f>
        <v>0</v>
      </c>
      <c r="I204" s="4">
        <f>[1]!EntCustCredit($A$2,2015,I$2,$A204)</f>
        <v>0</v>
      </c>
      <c r="J204" s="4">
        <f>[1]!EntCustCredit($A$2,2015,J$2,$A204)</f>
        <v>0</v>
      </c>
      <c r="K204" s="4">
        <f>[1]!EntCustCredit($A$2,2015,K$2,$A204)</f>
        <v>0</v>
      </c>
      <c r="L204" s="4">
        <f>[1]!EntCustCredit($A$2,2015,L$2,$A204)</f>
        <v>0</v>
      </c>
      <c r="M204" s="4">
        <f>[1]!EntCustCredit($A$2,2015,M$2,$A204)</f>
        <v>0</v>
      </c>
      <c r="N204" s="4">
        <f>[1]!EntCustCredit($A$2,2015,N$2,$A204)</f>
        <v>0</v>
      </c>
      <c r="O204" s="4">
        <f>[1]!EntCustCredit($A$2,2015,O$2,$A204)</f>
        <v>0</v>
      </c>
      <c r="P204" s="4">
        <f>[1]!EntCustCredit($A$2,2015,P$2,$A204)</f>
        <v>0</v>
      </c>
      <c r="R204" s="31">
        <f t="shared" si="6"/>
        <v>1107</v>
      </c>
      <c r="S204" s="31">
        <f t="shared" si="7"/>
        <v>0</v>
      </c>
      <c r="T204" s="6">
        <f t="shared" si="8"/>
        <v>0</v>
      </c>
    </row>
    <row r="205" spans="1:20" x14ac:dyDescent="0.25">
      <c r="A205" s="2" t="s">
        <v>123</v>
      </c>
      <c r="B205" s="2" t="s">
        <v>444</v>
      </c>
      <c r="C205" s="32">
        <f>[1]!EntCustDebit($A$2,2015,112,$A205)</f>
        <v>5971</v>
      </c>
      <c r="E205" s="4">
        <f>[1]!EntCustCredit($A$2,2015,E$2,$A205)</f>
        <v>497.58</v>
      </c>
      <c r="F205" s="4">
        <f>[1]!EntCustCredit($A$2,2015,F$2,$A205)</f>
        <v>982.93</v>
      </c>
      <c r="G205" s="4">
        <f>[1]!EntCustCredit($A$2,2015,G$2,$A205)</f>
        <v>497.58</v>
      </c>
      <c r="H205" s="4">
        <f>[1]!EntCustCredit($A$2,2015,H$2,$A205)</f>
        <v>497.58</v>
      </c>
      <c r="I205" s="4">
        <f>[1]!EntCustCredit($A$2,2015,I$2,$A205)</f>
        <v>0</v>
      </c>
      <c r="J205" s="4">
        <f>[1]!EntCustCredit($A$2,2015,J$2,$A205)</f>
        <v>0</v>
      </c>
      <c r="K205" s="4">
        <f>[1]!EntCustCredit($A$2,2015,K$2,$A205)</f>
        <v>0</v>
      </c>
      <c r="L205" s="4">
        <f>[1]!EntCustCredit($A$2,2015,L$2,$A205)</f>
        <v>0</v>
      </c>
      <c r="M205" s="4">
        <f>[1]!EntCustCredit($A$2,2015,M$2,$A205)</f>
        <v>0</v>
      </c>
      <c r="N205" s="4">
        <f>[1]!EntCustCredit($A$2,2015,N$2,$A205)</f>
        <v>0</v>
      </c>
      <c r="O205" s="4">
        <f>[1]!EntCustCredit($A$2,2015,O$2,$A205)</f>
        <v>0</v>
      </c>
      <c r="P205" s="4">
        <f>[1]!EntCustCredit($A$2,2015,P$2,$A205)</f>
        <v>0</v>
      </c>
      <c r="R205" s="31">
        <f t="shared" si="6"/>
        <v>5971</v>
      </c>
      <c r="S205" s="31">
        <f t="shared" si="7"/>
        <v>2475.67</v>
      </c>
      <c r="T205" s="6">
        <f t="shared" si="8"/>
        <v>0.41461564227097641</v>
      </c>
    </row>
    <row r="206" spans="1:20" x14ac:dyDescent="0.25">
      <c r="A206" s="2" t="s">
        <v>124</v>
      </c>
      <c r="B206" s="2" t="s">
        <v>445</v>
      </c>
      <c r="C206" s="32">
        <f>[1]!EntCustDebit($A$2,2015,112,$A206)</f>
        <v>15671</v>
      </c>
      <c r="E206" s="4">
        <f>[1]!EntCustCredit($A$2,2015,E$2,$A206)</f>
        <v>1305.95</v>
      </c>
      <c r="F206" s="4">
        <f>[1]!EntCustCredit($A$2,2015,F$2,$A206)</f>
        <v>0</v>
      </c>
      <c r="G206" s="4">
        <f>[1]!EntCustCredit($A$2,2015,G$2,$A206)</f>
        <v>1305.95</v>
      </c>
      <c r="H206" s="4">
        <f>[1]!EntCustCredit($A$2,2015,H$2,$A206)</f>
        <v>1305.95</v>
      </c>
      <c r="I206" s="4">
        <f>[1]!EntCustCredit($A$2,2015,I$2,$A206)</f>
        <v>0</v>
      </c>
      <c r="J206" s="4">
        <f>[1]!EntCustCredit($A$2,2015,J$2,$A206)</f>
        <v>0</v>
      </c>
      <c r="K206" s="4">
        <f>[1]!EntCustCredit($A$2,2015,K$2,$A206)</f>
        <v>0</v>
      </c>
      <c r="L206" s="4">
        <f>[1]!EntCustCredit($A$2,2015,L$2,$A206)</f>
        <v>0</v>
      </c>
      <c r="M206" s="4">
        <f>[1]!EntCustCredit($A$2,2015,M$2,$A206)</f>
        <v>0</v>
      </c>
      <c r="N206" s="4">
        <f>[1]!EntCustCredit($A$2,2015,N$2,$A206)</f>
        <v>0</v>
      </c>
      <c r="O206" s="4">
        <f>[1]!EntCustCredit($A$2,2015,O$2,$A206)</f>
        <v>0</v>
      </c>
      <c r="P206" s="4">
        <f>[1]!EntCustCredit($A$2,2015,P$2,$A206)</f>
        <v>0</v>
      </c>
      <c r="R206" s="31">
        <f t="shared" si="6"/>
        <v>15671</v>
      </c>
      <c r="S206" s="31">
        <f t="shared" si="7"/>
        <v>3917.8500000000004</v>
      </c>
      <c r="T206" s="6">
        <f t="shared" si="8"/>
        <v>0.25000638121370689</v>
      </c>
    </row>
    <row r="207" spans="1:20" x14ac:dyDescent="0.25">
      <c r="A207" s="2" t="s">
        <v>125</v>
      </c>
      <c r="B207" s="2" t="s">
        <v>446</v>
      </c>
      <c r="C207" s="32">
        <f>[1]!EntCustDebit($A$2,2015,112,$A207)</f>
        <v>5971</v>
      </c>
      <c r="E207" s="4">
        <f>[1]!EntCustCredit($A$2,2015,E$2,$A207)</f>
        <v>497.58</v>
      </c>
      <c r="F207" s="4">
        <f>[1]!EntCustCredit($A$2,2015,F$2,$A207)</f>
        <v>497.58</v>
      </c>
      <c r="G207" s="4">
        <f>[1]!EntCustCredit($A$2,2015,G$2,$A207)</f>
        <v>497.58</v>
      </c>
      <c r="H207" s="4">
        <f>[1]!EntCustCredit($A$2,2015,H$2,$A207)</f>
        <v>497.58</v>
      </c>
      <c r="I207" s="4">
        <f>[1]!EntCustCredit($A$2,2015,I$2,$A207)</f>
        <v>0</v>
      </c>
      <c r="J207" s="4">
        <f>[1]!EntCustCredit($A$2,2015,J$2,$A207)</f>
        <v>0</v>
      </c>
      <c r="K207" s="4">
        <f>[1]!EntCustCredit($A$2,2015,K$2,$A207)</f>
        <v>0</v>
      </c>
      <c r="L207" s="4">
        <f>[1]!EntCustCredit($A$2,2015,L$2,$A207)</f>
        <v>0</v>
      </c>
      <c r="M207" s="4">
        <f>[1]!EntCustCredit($A$2,2015,M$2,$A207)</f>
        <v>0</v>
      </c>
      <c r="N207" s="4">
        <f>[1]!EntCustCredit($A$2,2015,N$2,$A207)</f>
        <v>0</v>
      </c>
      <c r="O207" s="4">
        <f>[1]!EntCustCredit($A$2,2015,O$2,$A207)</f>
        <v>0</v>
      </c>
      <c r="P207" s="4">
        <f>[1]!EntCustCredit($A$2,2015,P$2,$A207)</f>
        <v>0</v>
      </c>
      <c r="R207" s="31">
        <f t="shared" si="6"/>
        <v>5971</v>
      </c>
      <c r="S207" s="31">
        <f t="shared" si="7"/>
        <v>1990.32</v>
      </c>
      <c r="T207" s="6">
        <f t="shared" si="8"/>
        <v>0.33333110031820462</v>
      </c>
    </row>
    <row r="208" spans="1:20" x14ac:dyDescent="0.25">
      <c r="A208" s="2" t="s">
        <v>126</v>
      </c>
      <c r="B208" s="2" t="s">
        <v>447</v>
      </c>
      <c r="C208" s="32">
        <f>[1]!EntCustDebit($A$2,2015,112,$A208)</f>
        <v>8902</v>
      </c>
      <c r="E208" s="4">
        <f>[1]!EntCustCredit($A$2,2015,E$2,$A208)</f>
        <v>0</v>
      </c>
      <c r="F208" s="4">
        <f>[1]!EntCustCredit($A$2,2015,F$2,$A208)</f>
        <v>0</v>
      </c>
      <c r="G208" s="4">
        <f>[1]!EntCustCredit($A$2,2015,G$2,$A208)</f>
        <v>0</v>
      </c>
      <c r="H208" s="4">
        <f>[1]!EntCustCredit($A$2,2015,H$2,$A208)</f>
        <v>0</v>
      </c>
      <c r="I208" s="4">
        <f>[1]!EntCustCredit($A$2,2015,I$2,$A208)</f>
        <v>0</v>
      </c>
      <c r="J208" s="4">
        <f>[1]!EntCustCredit($A$2,2015,J$2,$A208)</f>
        <v>0</v>
      </c>
      <c r="K208" s="4">
        <f>[1]!EntCustCredit($A$2,2015,K$2,$A208)</f>
        <v>0</v>
      </c>
      <c r="L208" s="4">
        <f>[1]!EntCustCredit($A$2,2015,L$2,$A208)</f>
        <v>0</v>
      </c>
      <c r="M208" s="4">
        <f>[1]!EntCustCredit($A$2,2015,M$2,$A208)</f>
        <v>0</v>
      </c>
      <c r="N208" s="4">
        <f>[1]!EntCustCredit($A$2,2015,N$2,$A208)</f>
        <v>0</v>
      </c>
      <c r="O208" s="4">
        <f>[1]!EntCustCredit($A$2,2015,O$2,$A208)</f>
        <v>0</v>
      </c>
      <c r="P208" s="4">
        <f>[1]!EntCustCredit($A$2,2015,P$2,$A208)</f>
        <v>0</v>
      </c>
      <c r="R208" s="31">
        <f t="shared" si="6"/>
        <v>8902</v>
      </c>
      <c r="S208" s="31">
        <f t="shared" si="7"/>
        <v>0</v>
      </c>
      <c r="T208" s="6">
        <f t="shared" si="8"/>
        <v>0</v>
      </c>
    </row>
    <row r="209" spans="1:20" x14ac:dyDescent="0.25">
      <c r="A209" s="2" t="s">
        <v>127</v>
      </c>
      <c r="B209" s="2" t="s">
        <v>448</v>
      </c>
      <c r="C209" s="32">
        <f>[1]!EntCustDebit($A$2,2015,112,$A209)</f>
        <v>7797</v>
      </c>
      <c r="E209" s="4">
        <f>[1]!EntCustCredit($A$2,2015,E$2,$A209)</f>
        <v>0</v>
      </c>
      <c r="F209" s="4">
        <f>[1]!EntCustCredit($A$2,2015,F$2,$A209)</f>
        <v>0</v>
      </c>
      <c r="G209" s="4">
        <f>[1]!EntCustCredit($A$2,2015,G$2,$A209)</f>
        <v>1947</v>
      </c>
      <c r="H209" s="4">
        <f>[1]!EntCustCredit($A$2,2015,H$2,$A209)</f>
        <v>649</v>
      </c>
      <c r="I209" s="4">
        <f>[1]!EntCustCredit($A$2,2015,I$2,$A209)</f>
        <v>0</v>
      </c>
      <c r="J209" s="4">
        <f>[1]!EntCustCredit($A$2,2015,J$2,$A209)</f>
        <v>0</v>
      </c>
      <c r="K209" s="4">
        <f>[1]!EntCustCredit($A$2,2015,K$2,$A209)</f>
        <v>0</v>
      </c>
      <c r="L209" s="4">
        <f>[1]!EntCustCredit($A$2,2015,L$2,$A209)</f>
        <v>0</v>
      </c>
      <c r="M209" s="4">
        <f>[1]!EntCustCredit($A$2,2015,M$2,$A209)</f>
        <v>0</v>
      </c>
      <c r="N209" s="4">
        <f>[1]!EntCustCredit($A$2,2015,N$2,$A209)</f>
        <v>0</v>
      </c>
      <c r="O209" s="4">
        <f>[1]!EntCustCredit($A$2,2015,O$2,$A209)</f>
        <v>0</v>
      </c>
      <c r="P209" s="4">
        <f>[1]!EntCustCredit($A$2,2015,P$2,$A209)</f>
        <v>0</v>
      </c>
      <c r="R209" s="31">
        <f t="shared" si="6"/>
        <v>7797</v>
      </c>
      <c r="S209" s="31">
        <f t="shared" si="7"/>
        <v>2596</v>
      </c>
      <c r="T209" s="6">
        <f t="shared" si="8"/>
        <v>0.3329485699628062</v>
      </c>
    </row>
    <row r="210" spans="1:20" x14ac:dyDescent="0.25">
      <c r="A210" s="2" t="s">
        <v>128</v>
      </c>
      <c r="B210" s="2" t="s">
        <v>449</v>
      </c>
      <c r="C210" s="32">
        <f>[1]!EntCustDebit($A$2,2015,112,$A210)</f>
        <v>5759</v>
      </c>
      <c r="E210" s="4">
        <f>[1]!EntCustCredit($A$2,2015,E$2,$A210)</f>
        <v>480</v>
      </c>
      <c r="F210" s="4">
        <f>[1]!EntCustCredit($A$2,2015,F$2,$A210)</f>
        <v>480</v>
      </c>
      <c r="G210" s="4">
        <f>[1]!EntCustCredit($A$2,2015,G$2,$A210)</f>
        <v>480</v>
      </c>
      <c r="H210" s="4">
        <f>[1]!EntCustCredit($A$2,2015,H$2,$A210)</f>
        <v>480</v>
      </c>
      <c r="I210" s="4">
        <f>[1]!EntCustCredit($A$2,2015,I$2,$A210)</f>
        <v>0</v>
      </c>
      <c r="J210" s="4">
        <f>[1]!EntCustCredit($A$2,2015,J$2,$A210)</f>
        <v>0</v>
      </c>
      <c r="K210" s="4">
        <f>[1]!EntCustCredit($A$2,2015,K$2,$A210)</f>
        <v>0</v>
      </c>
      <c r="L210" s="4">
        <f>[1]!EntCustCredit($A$2,2015,L$2,$A210)</f>
        <v>0</v>
      </c>
      <c r="M210" s="4">
        <f>[1]!EntCustCredit($A$2,2015,M$2,$A210)</f>
        <v>0</v>
      </c>
      <c r="N210" s="4">
        <f>[1]!EntCustCredit($A$2,2015,N$2,$A210)</f>
        <v>0</v>
      </c>
      <c r="O210" s="4">
        <f>[1]!EntCustCredit($A$2,2015,O$2,$A210)</f>
        <v>0</v>
      </c>
      <c r="P210" s="4">
        <f>[1]!EntCustCredit($A$2,2015,P$2,$A210)</f>
        <v>0</v>
      </c>
      <c r="R210" s="31">
        <f t="shared" si="6"/>
        <v>5759</v>
      </c>
      <c r="S210" s="31">
        <f t="shared" si="7"/>
        <v>1920</v>
      </c>
      <c r="T210" s="6">
        <f t="shared" si="8"/>
        <v>0.33339121375238756</v>
      </c>
    </row>
    <row r="211" spans="1:20" x14ac:dyDescent="0.25">
      <c r="A211" s="2" t="s">
        <v>129</v>
      </c>
      <c r="B211" s="2" t="s">
        <v>450</v>
      </c>
      <c r="C211" s="32">
        <f>[1]!EntCustDebit($A$2,2015,112,$A211)</f>
        <v>7559</v>
      </c>
      <c r="E211" s="4">
        <f>[1]!EntCustCredit($A$2,2015,E$2,$A211)</f>
        <v>629.91999999999996</v>
      </c>
      <c r="F211" s="4">
        <f>[1]!EntCustCredit($A$2,2015,F$2,$A211)</f>
        <v>629.91999999999996</v>
      </c>
      <c r="G211" s="4">
        <f>[1]!EntCustCredit($A$2,2015,G$2,$A211)</f>
        <v>629.91999999999996</v>
      </c>
      <c r="H211" s="4">
        <f>[1]!EntCustCredit($A$2,2015,H$2,$A211)</f>
        <v>629.91999999999996</v>
      </c>
      <c r="I211" s="4">
        <f>[1]!EntCustCredit($A$2,2015,I$2,$A211)</f>
        <v>0</v>
      </c>
      <c r="J211" s="4">
        <f>[1]!EntCustCredit($A$2,2015,J$2,$A211)</f>
        <v>0</v>
      </c>
      <c r="K211" s="4">
        <f>[1]!EntCustCredit($A$2,2015,K$2,$A211)</f>
        <v>0</v>
      </c>
      <c r="L211" s="4">
        <f>[1]!EntCustCredit($A$2,2015,L$2,$A211)</f>
        <v>0</v>
      </c>
      <c r="M211" s="4">
        <f>[1]!EntCustCredit($A$2,2015,M$2,$A211)</f>
        <v>0</v>
      </c>
      <c r="N211" s="4">
        <f>[1]!EntCustCredit($A$2,2015,N$2,$A211)</f>
        <v>0</v>
      </c>
      <c r="O211" s="4">
        <f>[1]!EntCustCredit($A$2,2015,O$2,$A211)</f>
        <v>0</v>
      </c>
      <c r="P211" s="4">
        <f>[1]!EntCustCredit($A$2,2015,P$2,$A211)</f>
        <v>0</v>
      </c>
      <c r="R211" s="31">
        <f t="shared" ref="R211:R324" si="15">+C211</f>
        <v>7559</v>
      </c>
      <c r="S211" s="31">
        <f t="shared" ref="S211:S324" si="16">SUM(E211:P211)</f>
        <v>2519.6799999999998</v>
      </c>
      <c r="T211" s="6">
        <f t="shared" ref="T211:T324" si="17">+S211/R211</f>
        <v>0.33333509723508398</v>
      </c>
    </row>
    <row r="212" spans="1:20" x14ac:dyDescent="0.25">
      <c r="A212" s="2" t="s">
        <v>130</v>
      </c>
      <c r="B212" s="2" t="s">
        <v>451</v>
      </c>
      <c r="C212" s="32">
        <f>[1]!EntCustDebit($A$2,2015,112,$A212)</f>
        <v>2570</v>
      </c>
      <c r="E212" s="4">
        <f>[1]!EntCustCredit($A$2,2015,E$2,$A212)</f>
        <v>215</v>
      </c>
      <c r="F212" s="4">
        <f>[1]!EntCustCredit($A$2,2015,F$2,$A212)</f>
        <v>215</v>
      </c>
      <c r="G212" s="4">
        <f>[1]!EntCustCredit($A$2,2015,G$2,$A212)</f>
        <v>215</v>
      </c>
      <c r="H212" s="4">
        <f>[1]!EntCustCredit($A$2,2015,H$2,$A212)</f>
        <v>215</v>
      </c>
      <c r="I212" s="4">
        <f>[1]!EntCustCredit($A$2,2015,I$2,$A212)</f>
        <v>0</v>
      </c>
      <c r="J212" s="4">
        <f>[1]!EntCustCredit($A$2,2015,J$2,$A212)</f>
        <v>0</v>
      </c>
      <c r="K212" s="4">
        <f>[1]!EntCustCredit($A$2,2015,K$2,$A212)</f>
        <v>0</v>
      </c>
      <c r="L212" s="4">
        <f>[1]!EntCustCredit($A$2,2015,L$2,$A212)</f>
        <v>0</v>
      </c>
      <c r="M212" s="4">
        <f>[1]!EntCustCredit($A$2,2015,M$2,$A212)</f>
        <v>0</v>
      </c>
      <c r="N212" s="4">
        <f>[1]!EntCustCredit($A$2,2015,N$2,$A212)</f>
        <v>0</v>
      </c>
      <c r="O212" s="4">
        <f>[1]!EntCustCredit($A$2,2015,O$2,$A212)</f>
        <v>0</v>
      </c>
      <c r="P212" s="4">
        <f>[1]!EntCustCredit($A$2,2015,P$2,$A212)</f>
        <v>0</v>
      </c>
      <c r="R212" s="31">
        <f t="shared" si="15"/>
        <v>2570</v>
      </c>
      <c r="S212" s="31">
        <f t="shared" si="16"/>
        <v>860</v>
      </c>
      <c r="T212" s="6">
        <f t="shared" si="17"/>
        <v>0.33463035019455251</v>
      </c>
    </row>
    <row r="213" spans="1:20" x14ac:dyDescent="0.25">
      <c r="A213" s="2" t="s">
        <v>131</v>
      </c>
      <c r="B213" s="2" t="s">
        <v>452</v>
      </c>
      <c r="C213" s="32">
        <f>[1]!EntCustDebit($A$2,2015,112,$A213)</f>
        <v>7205</v>
      </c>
      <c r="E213" s="4">
        <f>[1]!EntCustCredit($A$2,2015,E$2,$A213)</f>
        <v>600.41</v>
      </c>
      <c r="F213" s="4">
        <f>[1]!EntCustCredit($A$2,2015,F$2,$A213)</f>
        <v>600.41</v>
      </c>
      <c r="G213" s="4">
        <f>[1]!EntCustCredit($A$2,2015,G$2,$A213)</f>
        <v>600.41</v>
      </c>
      <c r="H213" s="4">
        <f>[1]!EntCustCredit($A$2,2015,H$2,$A213)</f>
        <v>600.41</v>
      </c>
      <c r="I213" s="4">
        <f>[1]!EntCustCredit($A$2,2015,I$2,$A213)</f>
        <v>0</v>
      </c>
      <c r="J213" s="4">
        <f>[1]!EntCustCredit($A$2,2015,J$2,$A213)</f>
        <v>0</v>
      </c>
      <c r="K213" s="4">
        <f>[1]!EntCustCredit($A$2,2015,K$2,$A213)</f>
        <v>0</v>
      </c>
      <c r="L213" s="4">
        <f>[1]!EntCustCredit($A$2,2015,L$2,$A213)</f>
        <v>0</v>
      </c>
      <c r="M213" s="4">
        <f>[1]!EntCustCredit($A$2,2015,M$2,$A213)</f>
        <v>0</v>
      </c>
      <c r="N213" s="4">
        <f>[1]!EntCustCredit($A$2,2015,N$2,$A213)</f>
        <v>0</v>
      </c>
      <c r="O213" s="4">
        <f>[1]!EntCustCredit($A$2,2015,O$2,$A213)</f>
        <v>0</v>
      </c>
      <c r="P213" s="4">
        <f>[1]!EntCustCredit($A$2,2015,P$2,$A213)</f>
        <v>0</v>
      </c>
      <c r="R213" s="31">
        <f t="shared" si="15"/>
        <v>7205</v>
      </c>
      <c r="S213" s="31">
        <f t="shared" si="16"/>
        <v>2401.64</v>
      </c>
      <c r="T213" s="6">
        <f t="shared" si="17"/>
        <v>0.33332963219986117</v>
      </c>
    </row>
    <row r="214" spans="1:20" x14ac:dyDescent="0.25">
      <c r="A214" s="2" t="s">
        <v>132</v>
      </c>
      <c r="B214" s="2" t="s">
        <v>453</v>
      </c>
      <c r="C214" s="32">
        <f>[1]!EntCustDebit($A$2,2015,112,$A214)</f>
        <v>3912</v>
      </c>
      <c r="E214" s="4">
        <f>[1]!EntCustCredit($A$2,2015,E$2,$A214)</f>
        <v>0</v>
      </c>
      <c r="F214" s="4">
        <f>[1]!EntCustCredit($A$2,2015,F$2,$A214)</f>
        <v>0</v>
      </c>
      <c r="G214" s="4">
        <f>[1]!EntCustCredit($A$2,2015,G$2,$A214)</f>
        <v>0</v>
      </c>
      <c r="H214" s="4">
        <f>[1]!EntCustCredit($A$2,2015,H$2,$A214)</f>
        <v>0</v>
      </c>
      <c r="I214" s="4">
        <f>[1]!EntCustCredit($A$2,2015,I$2,$A214)</f>
        <v>0</v>
      </c>
      <c r="J214" s="4">
        <f>[1]!EntCustCredit($A$2,2015,J$2,$A214)</f>
        <v>0</v>
      </c>
      <c r="K214" s="4">
        <f>[1]!EntCustCredit($A$2,2015,K$2,$A214)</f>
        <v>0</v>
      </c>
      <c r="L214" s="4">
        <f>[1]!EntCustCredit($A$2,2015,L$2,$A214)</f>
        <v>0</v>
      </c>
      <c r="M214" s="4">
        <f>[1]!EntCustCredit($A$2,2015,M$2,$A214)</f>
        <v>0</v>
      </c>
      <c r="N214" s="4">
        <f>[1]!EntCustCredit($A$2,2015,N$2,$A214)</f>
        <v>0</v>
      </c>
      <c r="O214" s="4">
        <f>[1]!EntCustCredit($A$2,2015,O$2,$A214)</f>
        <v>0</v>
      </c>
      <c r="P214" s="4">
        <f>[1]!EntCustCredit($A$2,2015,P$2,$A214)</f>
        <v>0</v>
      </c>
      <c r="R214" s="31">
        <f t="shared" si="15"/>
        <v>3912</v>
      </c>
      <c r="S214" s="31">
        <f t="shared" si="16"/>
        <v>0</v>
      </c>
      <c r="T214" s="6">
        <f t="shared" si="17"/>
        <v>0</v>
      </c>
    </row>
    <row r="215" spans="1:20" x14ac:dyDescent="0.25">
      <c r="A215" s="2" t="s">
        <v>133</v>
      </c>
      <c r="B215" s="2" t="s">
        <v>454</v>
      </c>
      <c r="C215" s="32">
        <f>[1]!EntCustDebit($A$2,2015,112,$A215)</f>
        <v>8156</v>
      </c>
      <c r="E215" s="4">
        <f>[1]!EntCustCredit($A$2,2015,E$2,$A215)</f>
        <v>679.67</v>
      </c>
      <c r="F215" s="4">
        <f>[1]!EntCustCredit($A$2,2015,F$2,$A215)</f>
        <v>679.67</v>
      </c>
      <c r="G215" s="4">
        <f>[1]!EntCustCredit($A$2,2015,G$2,$A215)</f>
        <v>679.67</v>
      </c>
      <c r="H215" s="4">
        <f>[1]!EntCustCredit($A$2,2015,H$2,$A215)</f>
        <v>679.67</v>
      </c>
      <c r="I215" s="4">
        <f>[1]!EntCustCredit($A$2,2015,I$2,$A215)</f>
        <v>0</v>
      </c>
      <c r="J215" s="4">
        <f>[1]!EntCustCredit($A$2,2015,J$2,$A215)</f>
        <v>0</v>
      </c>
      <c r="K215" s="4">
        <f>[1]!EntCustCredit($A$2,2015,K$2,$A215)</f>
        <v>0</v>
      </c>
      <c r="L215" s="4">
        <f>[1]!EntCustCredit($A$2,2015,L$2,$A215)</f>
        <v>0</v>
      </c>
      <c r="M215" s="4">
        <f>[1]!EntCustCredit($A$2,2015,M$2,$A215)</f>
        <v>0</v>
      </c>
      <c r="N215" s="4">
        <f>[1]!EntCustCredit($A$2,2015,N$2,$A215)</f>
        <v>0</v>
      </c>
      <c r="O215" s="4">
        <f>[1]!EntCustCredit($A$2,2015,O$2,$A215)</f>
        <v>0</v>
      </c>
      <c r="P215" s="4">
        <f>[1]!EntCustCredit($A$2,2015,P$2,$A215)</f>
        <v>0</v>
      </c>
      <c r="R215" s="31">
        <f t="shared" si="15"/>
        <v>8156</v>
      </c>
      <c r="S215" s="31">
        <f t="shared" si="16"/>
        <v>2718.68</v>
      </c>
      <c r="T215" s="6">
        <f t="shared" si="17"/>
        <v>0.33333496812162822</v>
      </c>
    </row>
    <row r="216" spans="1:20" ht="16.5" thickBot="1" x14ac:dyDescent="0.3">
      <c r="C216" s="33">
        <f>SUM(C197:C215)</f>
        <v>198104</v>
      </c>
      <c r="E216" s="33">
        <f t="shared" ref="E216:S216" si="18">SUM(E197:E215)</f>
        <v>13645.7</v>
      </c>
      <c r="F216" s="33">
        <f t="shared" si="18"/>
        <v>12825.1</v>
      </c>
      <c r="G216" s="33">
        <f t="shared" si="18"/>
        <v>15592.7</v>
      </c>
      <c r="H216" s="33">
        <f t="shared" si="18"/>
        <v>14994.7</v>
      </c>
      <c r="I216" s="33">
        <f t="shared" si="18"/>
        <v>0</v>
      </c>
      <c r="J216" s="33">
        <f t="shared" si="18"/>
        <v>0</v>
      </c>
      <c r="K216" s="33">
        <f t="shared" si="18"/>
        <v>0</v>
      </c>
      <c r="L216" s="33">
        <f t="shared" si="18"/>
        <v>0</v>
      </c>
      <c r="M216" s="33">
        <f t="shared" si="18"/>
        <v>0</v>
      </c>
      <c r="N216" s="33">
        <f t="shared" si="18"/>
        <v>0</v>
      </c>
      <c r="O216" s="33">
        <f t="shared" si="18"/>
        <v>0</v>
      </c>
      <c r="P216" s="33">
        <f t="shared" si="18"/>
        <v>0</v>
      </c>
      <c r="R216" s="33">
        <f t="shared" si="18"/>
        <v>198104</v>
      </c>
      <c r="S216" s="33">
        <f t="shared" si="18"/>
        <v>57058.2</v>
      </c>
      <c r="T216" s="34">
        <f t="shared" si="17"/>
        <v>0.28802144328231633</v>
      </c>
    </row>
    <row r="217" spans="1:20" ht="16.5" thickTop="1" x14ac:dyDescent="0.25">
      <c r="A217" s="5"/>
      <c r="C217" s="32"/>
      <c r="R217" s="31"/>
      <c r="S217" s="31"/>
    </row>
    <row r="218" spans="1:20" x14ac:dyDescent="0.25">
      <c r="A218" s="5" t="s">
        <v>321</v>
      </c>
    </row>
    <row r="219" spans="1:20" x14ac:dyDescent="0.25">
      <c r="A219" s="5"/>
    </row>
    <row r="220" spans="1:20" x14ac:dyDescent="0.25">
      <c r="A220" s="5" t="s">
        <v>286</v>
      </c>
      <c r="C220" s="8" t="s">
        <v>259</v>
      </c>
      <c r="D220" s="9"/>
      <c r="E220" s="77" t="s">
        <v>280</v>
      </c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9"/>
      <c r="R220" s="80" t="s">
        <v>278</v>
      </c>
      <c r="S220" s="81"/>
      <c r="T220" s="82"/>
    </row>
    <row r="221" spans="1:20" x14ac:dyDescent="0.25">
      <c r="C221" s="10" t="s">
        <v>319</v>
      </c>
      <c r="D221" s="11"/>
      <c r="E221" s="12" t="s">
        <v>260</v>
      </c>
      <c r="F221" s="13" t="s">
        <v>261</v>
      </c>
      <c r="G221" s="13" t="s">
        <v>262</v>
      </c>
      <c r="H221" s="13" t="s">
        <v>263</v>
      </c>
      <c r="I221" s="13" t="s">
        <v>264</v>
      </c>
      <c r="J221" s="13" t="s">
        <v>265</v>
      </c>
      <c r="K221" s="13" t="s">
        <v>266</v>
      </c>
      <c r="L221" s="13" t="s">
        <v>267</v>
      </c>
      <c r="M221" s="13" t="s">
        <v>268</v>
      </c>
      <c r="N221" s="13" t="s">
        <v>269</v>
      </c>
      <c r="O221" s="13" t="s">
        <v>270</v>
      </c>
      <c r="P221" s="14" t="s">
        <v>271</v>
      </c>
      <c r="Q221" s="3"/>
      <c r="R221" s="74" t="s">
        <v>281</v>
      </c>
      <c r="S221" s="75"/>
      <c r="T221" s="76"/>
    </row>
    <row r="222" spans="1:20" x14ac:dyDescent="0.25">
      <c r="C222" s="10" t="s">
        <v>320</v>
      </c>
      <c r="D222" s="11"/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4"/>
      <c r="Q222" s="3"/>
      <c r="R222" s="15" t="s">
        <v>272</v>
      </c>
      <c r="S222" s="16" t="s">
        <v>273</v>
      </c>
      <c r="T222" s="17" t="s">
        <v>273</v>
      </c>
    </row>
    <row r="223" spans="1:20" x14ac:dyDescent="0.25">
      <c r="C223" s="10" t="s">
        <v>282</v>
      </c>
      <c r="D223" s="11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20"/>
      <c r="R223" s="21"/>
      <c r="S223" s="22"/>
      <c r="T223" s="23"/>
    </row>
    <row r="224" spans="1:20" x14ac:dyDescent="0.25">
      <c r="C224" s="24" t="s">
        <v>275</v>
      </c>
      <c r="D224" s="11"/>
      <c r="E224" s="25" t="s">
        <v>275</v>
      </c>
      <c r="F224" s="26" t="s">
        <v>275</v>
      </c>
      <c r="G224" s="26" t="s">
        <v>275</v>
      </c>
      <c r="H224" s="26" t="s">
        <v>275</v>
      </c>
      <c r="I224" s="26" t="s">
        <v>275</v>
      </c>
      <c r="J224" s="26" t="s">
        <v>275</v>
      </c>
      <c r="K224" s="26" t="s">
        <v>275</v>
      </c>
      <c r="L224" s="26" t="s">
        <v>275</v>
      </c>
      <c r="M224" s="26" t="s">
        <v>275</v>
      </c>
      <c r="N224" s="26" t="s">
        <v>275</v>
      </c>
      <c r="O224" s="26" t="s">
        <v>275</v>
      </c>
      <c r="P224" s="27" t="s">
        <v>275</v>
      </c>
      <c r="Q224" s="3"/>
      <c r="R224" s="28" t="s">
        <v>275</v>
      </c>
      <c r="S224" s="29" t="s">
        <v>275</v>
      </c>
      <c r="T224" s="30" t="s">
        <v>322</v>
      </c>
    </row>
    <row r="225" spans="1:20" x14ac:dyDescent="0.25">
      <c r="A225" s="5" t="s">
        <v>290</v>
      </c>
      <c r="C225" s="32"/>
      <c r="R225" s="31"/>
      <c r="S225" s="31"/>
    </row>
    <row r="226" spans="1:20" x14ac:dyDescent="0.25">
      <c r="A226" s="2" t="s">
        <v>134</v>
      </c>
      <c r="B226" s="2" t="s">
        <v>455</v>
      </c>
      <c r="C226" s="32">
        <f>[1]!EntCustDebit($A$2,2015,112,$A226)</f>
        <v>24722</v>
      </c>
      <c r="E226" s="4">
        <f>[1]!EntCustCredit($A$2,2015,E$2,$A226)</f>
        <v>2060.17</v>
      </c>
      <c r="F226" s="4">
        <f>[1]!EntCustCredit($A$2,2015,F$2,$A226)</f>
        <v>2060.17</v>
      </c>
      <c r="G226" s="4">
        <f>[1]!EntCustCredit($A$2,2015,G$2,$A226)</f>
        <v>2060.17</v>
      </c>
      <c r="H226" s="4">
        <f>[1]!EntCustCredit($A$2,2015,H$2,$A226)</f>
        <v>2060.17</v>
      </c>
      <c r="I226" s="4">
        <f>[1]!EntCustCredit($A$2,2015,I$2,$A226)</f>
        <v>0</v>
      </c>
      <c r="J226" s="4">
        <f>[1]!EntCustCredit($A$2,2015,J$2,$A226)</f>
        <v>0</v>
      </c>
      <c r="K226" s="4">
        <f>[1]!EntCustCredit($A$2,2015,K$2,$A226)</f>
        <v>0</v>
      </c>
      <c r="L226" s="4">
        <f>[1]!EntCustCredit($A$2,2015,L$2,$A226)</f>
        <v>0</v>
      </c>
      <c r="M226" s="4">
        <f>[1]!EntCustCredit($A$2,2015,M$2,$A226)</f>
        <v>0</v>
      </c>
      <c r="N226" s="4">
        <f>[1]!EntCustCredit($A$2,2015,N$2,$A226)</f>
        <v>0</v>
      </c>
      <c r="O226" s="4">
        <f>[1]!EntCustCredit($A$2,2015,O$2,$A226)</f>
        <v>0</v>
      </c>
      <c r="P226" s="4">
        <f>[1]!EntCustCredit($A$2,2015,P$2,$A226)</f>
        <v>0</v>
      </c>
      <c r="R226" s="31">
        <f t="shared" si="15"/>
        <v>24722</v>
      </c>
      <c r="S226" s="31">
        <f t="shared" si="16"/>
        <v>8240.68</v>
      </c>
      <c r="T226" s="6">
        <f t="shared" si="17"/>
        <v>0.33333387266402398</v>
      </c>
    </row>
    <row r="227" spans="1:20" x14ac:dyDescent="0.25">
      <c r="A227" s="2" t="s">
        <v>135</v>
      </c>
      <c r="B227" s="2" t="s">
        <v>456</v>
      </c>
      <c r="C227" s="32">
        <f>[1]!EntCustDebit($A$2,2015,112,$A227)</f>
        <v>41180</v>
      </c>
      <c r="E227" s="4">
        <f>[1]!EntCustCredit($A$2,2015,E$2,$A227)</f>
        <v>3431.67</v>
      </c>
      <c r="F227" s="4">
        <f>[1]!EntCustCredit($A$2,2015,F$2,$A227)</f>
        <v>0</v>
      </c>
      <c r="G227" s="4">
        <f>[1]!EntCustCredit($A$2,2015,G$2,$A227)</f>
        <v>6863.34</v>
      </c>
      <c r="H227" s="4">
        <f>[1]!EntCustCredit($A$2,2015,H$2,$A227)</f>
        <v>3431.67</v>
      </c>
      <c r="I227" s="4">
        <f>[1]!EntCustCredit($A$2,2015,I$2,$A227)</f>
        <v>0</v>
      </c>
      <c r="J227" s="4">
        <f>[1]!EntCustCredit($A$2,2015,J$2,$A227)</f>
        <v>0</v>
      </c>
      <c r="K227" s="4">
        <f>[1]!EntCustCredit($A$2,2015,K$2,$A227)</f>
        <v>0</v>
      </c>
      <c r="L227" s="4">
        <f>[1]!EntCustCredit($A$2,2015,L$2,$A227)</f>
        <v>0</v>
      </c>
      <c r="M227" s="4">
        <f>[1]!EntCustCredit($A$2,2015,M$2,$A227)</f>
        <v>0</v>
      </c>
      <c r="N227" s="4">
        <f>[1]!EntCustCredit($A$2,2015,N$2,$A227)</f>
        <v>0</v>
      </c>
      <c r="O227" s="4">
        <f>[1]!EntCustCredit($A$2,2015,O$2,$A227)</f>
        <v>0</v>
      </c>
      <c r="P227" s="4">
        <f>[1]!EntCustCredit($A$2,2015,P$2,$A227)</f>
        <v>0</v>
      </c>
      <c r="R227" s="31">
        <f t="shared" si="15"/>
        <v>41180</v>
      </c>
      <c r="S227" s="31">
        <f t="shared" si="16"/>
        <v>13726.68</v>
      </c>
      <c r="T227" s="6">
        <f t="shared" si="17"/>
        <v>0.33333365711510443</v>
      </c>
    </row>
    <row r="228" spans="1:20" x14ac:dyDescent="0.25">
      <c r="A228" s="2" t="s">
        <v>136</v>
      </c>
      <c r="B228" s="2" t="s">
        <v>457</v>
      </c>
      <c r="C228" s="32">
        <f>[1]!EntCustDebit($A$2,2015,112,$A228)</f>
        <v>16042</v>
      </c>
      <c r="E228" s="4">
        <f>[1]!EntCustCredit($A$2,2015,E$2,$A228)</f>
        <v>0</v>
      </c>
      <c r="F228" s="4">
        <f>[1]!EntCustCredit($A$2,2015,F$2,$A228)</f>
        <v>0</v>
      </c>
      <c r="G228" s="4">
        <f>[1]!EntCustCredit($A$2,2015,G$2,$A228)</f>
        <v>0</v>
      </c>
      <c r="H228" s="4">
        <f>[1]!EntCustCredit($A$2,2015,H$2,$A228)</f>
        <v>0</v>
      </c>
      <c r="I228" s="4">
        <f>[1]!EntCustCredit($A$2,2015,I$2,$A228)</f>
        <v>0</v>
      </c>
      <c r="J228" s="4">
        <f>[1]!EntCustCredit($A$2,2015,J$2,$A228)</f>
        <v>0</v>
      </c>
      <c r="K228" s="4">
        <f>[1]!EntCustCredit($A$2,2015,K$2,$A228)</f>
        <v>0</v>
      </c>
      <c r="L228" s="4">
        <f>[1]!EntCustCredit($A$2,2015,L$2,$A228)</f>
        <v>0</v>
      </c>
      <c r="M228" s="4">
        <f>[1]!EntCustCredit($A$2,2015,M$2,$A228)</f>
        <v>0</v>
      </c>
      <c r="N228" s="4">
        <f>[1]!EntCustCredit($A$2,2015,N$2,$A228)</f>
        <v>0</v>
      </c>
      <c r="O228" s="4">
        <f>[1]!EntCustCredit($A$2,2015,O$2,$A228)</f>
        <v>0</v>
      </c>
      <c r="P228" s="4">
        <f>[1]!EntCustCredit($A$2,2015,P$2,$A228)</f>
        <v>0</v>
      </c>
      <c r="R228" s="31">
        <f t="shared" si="15"/>
        <v>16042</v>
      </c>
      <c r="S228" s="31">
        <f t="shared" si="16"/>
        <v>0</v>
      </c>
      <c r="T228" s="6">
        <f t="shared" si="17"/>
        <v>0</v>
      </c>
    </row>
    <row r="229" spans="1:20" x14ac:dyDescent="0.25">
      <c r="A229" s="2" t="s">
        <v>137</v>
      </c>
      <c r="B229" s="2" t="s">
        <v>458</v>
      </c>
      <c r="C229" s="32">
        <f>[1]!EntCustDebit($A$2,2015,112,$A229)</f>
        <v>68811</v>
      </c>
      <c r="E229" s="4">
        <f>[1]!EntCustCredit($A$2,2015,E$2,$A229)</f>
        <v>5737</v>
      </c>
      <c r="F229" s="4">
        <f>[1]!EntCustCredit($A$2,2015,F$2,$A229)</f>
        <v>5734</v>
      </c>
      <c r="G229" s="4">
        <f>[1]!EntCustCredit($A$2,2015,G$2,$A229)</f>
        <v>5734</v>
      </c>
      <c r="H229" s="4">
        <f>[1]!EntCustCredit($A$2,2015,H$2,$A229)</f>
        <v>5734</v>
      </c>
      <c r="I229" s="4">
        <f>[1]!EntCustCredit($A$2,2015,I$2,$A229)</f>
        <v>0</v>
      </c>
      <c r="J229" s="4">
        <f>[1]!EntCustCredit($A$2,2015,J$2,$A229)</f>
        <v>0</v>
      </c>
      <c r="K229" s="4">
        <f>[1]!EntCustCredit($A$2,2015,K$2,$A229)</f>
        <v>0</v>
      </c>
      <c r="L229" s="4">
        <f>[1]!EntCustCredit($A$2,2015,L$2,$A229)</f>
        <v>0</v>
      </c>
      <c r="M229" s="4">
        <f>[1]!EntCustCredit($A$2,2015,M$2,$A229)</f>
        <v>0</v>
      </c>
      <c r="N229" s="4">
        <f>[1]!EntCustCredit($A$2,2015,N$2,$A229)</f>
        <v>0</v>
      </c>
      <c r="O229" s="4">
        <f>[1]!EntCustCredit($A$2,2015,O$2,$A229)</f>
        <v>0</v>
      </c>
      <c r="P229" s="4">
        <f>[1]!EntCustCredit($A$2,2015,P$2,$A229)</f>
        <v>0</v>
      </c>
      <c r="R229" s="31">
        <f t="shared" si="15"/>
        <v>68811</v>
      </c>
      <c r="S229" s="31">
        <f t="shared" si="16"/>
        <v>22939</v>
      </c>
      <c r="T229" s="6">
        <f t="shared" si="17"/>
        <v>0.33336239845373561</v>
      </c>
    </row>
    <row r="230" spans="1:20" x14ac:dyDescent="0.25">
      <c r="A230" s="2" t="s">
        <v>138</v>
      </c>
      <c r="B230" s="2" t="s">
        <v>459</v>
      </c>
      <c r="C230" s="32">
        <f>[1]!EntCustDebit($A$2,2015,112,$A230)</f>
        <v>11079</v>
      </c>
      <c r="E230" s="4">
        <f>[1]!EntCustCredit($A$2,2015,E$2,$A230)</f>
        <v>0</v>
      </c>
      <c r="F230" s="4">
        <f>[1]!EntCustCredit($A$2,2015,F$2,$A230)</f>
        <v>0</v>
      </c>
      <c r="G230" s="4">
        <f>[1]!EntCustCredit($A$2,2015,G$2,$A230)</f>
        <v>0</v>
      </c>
      <c r="H230" s="4">
        <f>[1]!EntCustCredit($A$2,2015,H$2,$A230)</f>
        <v>0</v>
      </c>
      <c r="I230" s="4">
        <f>[1]!EntCustCredit($A$2,2015,I$2,$A230)</f>
        <v>0</v>
      </c>
      <c r="J230" s="4">
        <f>[1]!EntCustCredit($A$2,2015,J$2,$A230)</f>
        <v>0</v>
      </c>
      <c r="K230" s="4">
        <f>[1]!EntCustCredit($A$2,2015,K$2,$A230)</f>
        <v>0</v>
      </c>
      <c r="L230" s="4">
        <f>[1]!EntCustCredit($A$2,2015,L$2,$A230)</f>
        <v>0</v>
      </c>
      <c r="M230" s="4">
        <f>[1]!EntCustCredit($A$2,2015,M$2,$A230)</f>
        <v>0</v>
      </c>
      <c r="N230" s="4">
        <f>[1]!EntCustCredit($A$2,2015,N$2,$A230)</f>
        <v>0</v>
      </c>
      <c r="O230" s="4">
        <f>[1]!EntCustCredit($A$2,2015,O$2,$A230)</f>
        <v>0</v>
      </c>
      <c r="P230" s="4">
        <f>[1]!EntCustCredit($A$2,2015,P$2,$A230)</f>
        <v>0</v>
      </c>
      <c r="R230" s="31">
        <f t="shared" si="15"/>
        <v>11079</v>
      </c>
      <c r="S230" s="31">
        <f t="shared" si="16"/>
        <v>0</v>
      </c>
      <c r="T230" s="6">
        <f t="shared" si="17"/>
        <v>0</v>
      </c>
    </row>
    <row r="231" spans="1:20" x14ac:dyDescent="0.25">
      <c r="A231" s="2" t="s">
        <v>139</v>
      </c>
      <c r="B231" s="2" t="s">
        <v>460</v>
      </c>
      <c r="C231" s="32">
        <f>[1]!EntCustDebit($A$2,2015,112,$A231)</f>
        <v>19653</v>
      </c>
      <c r="E231" s="4">
        <f>[1]!EntCustCredit($A$2,2015,E$2,$A231)</f>
        <v>1637.75</v>
      </c>
      <c r="F231" s="4">
        <f>[1]!EntCustCredit($A$2,2015,F$2,$A231)</f>
        <v>1637.75</v>
      </c>
      <c r="G231" s="4">
        <f>[1]!EntCustCredit($A$2,2015,G$2,$A231)</f>
        <v>1637.75</v>
      </c>
      <c r="H231" s="4">
        <f>[1]!EntCustCredit($A$2,2015,H$2,$A231)</f>
        <v>1637.75</v>
      </c>
      <c r="I231" s="4">
        <f>[1]!EntCustCredit($A$2,2015,I$2,$A231)</f>
        <v>0</v>
      </c>
      <c r="J231" s="4">
        <f>[1]!EntCustCredit($A$2,2015,J$2,$A231)</f>
        <v>0</v>
      </c>
      <c r="K231" s="4">
        <f>[1]!EntCustCredit($A$2,2015,K$2,$A231)</f>
        <v>0</v>
      </c>
      <c r="L231" s="4">
        <f>[1]!EntCustCredit($A$2,2015,L$2,$A231)</f>
        <v>0</v>
      </c>
      <c r="M231" s="4">
        <f>[1]!EntCustCredit($A$2,2015,M$2,$A231)</f>
        <v>0</v>
      </c>
      <c r="N231" s="4">
        <f>[1]!EntCustCredit($A$2,2015,N$2,$A231)</f>
        <v>0</v>
      </c>
      <c r="O231" s="4">
        <f>[1]!EntCustCredit($A$2,2015,O$2,$A231)</f>
        <v>0</v>
      </c>
      <c r="P231" s="4">
        <f>[1]!EntCustCredit($A$2,2015,P$2,$A231)</f>
        <v>0</v>
      </c>
      <c r="R231" s="31">
        <f t="shared" si="15"/>
        <v>19653</v>
      </c>
      <c r="S231" s="31">
        <f t="shared" si="16"/>
        <v>6551</v>
      </c>
      <c r="T231" s="6">
        <f t="shared" si="17"/>
        <v>0.33333333333333331</v>
      </c>
    </row>
    <row r="232" spans="1:20" x14ac:dyDescent="0.25">
      <c r="A232" s="2" t="s">
        <v>140</v>
      </c>
      <c r="B232" s="2" t="s">
        <v>461</v>
      </c>
      <c r="C232" s="32">
        <f>[1]!EntCustDebit($A$2,2015,112,$A232)</f>
        <v>16943</v>
      </c>
      <c r="E232" s="4">
        <f>[1]!EntCustCredit($A$2,2015,E$2,$A232)</f>
        <v>1412</v>
      </c>
      <c r="F232" s="4">
        <f>[1]!EntCustCredit($A$2,2015,F$2,$A232)</f>
        <v>1412</v>
      </c>
      <c r="G232" s="4">
        <f>[1]!EntCustCredit($A$2,2015,G$2,$A232)</f>
        <v>1412</v>
      </c>
      <c r="H232" s="4">
        <f>[1]!EntCustCredit($A$2,2015,H$2,$A232)</f>
        <v>1412</v>
      </c>
      <c r="I232" s="4">
        <f>[1]!EntCustCredit($A$2,2015,I$2,$A232)</f>
        <v>0</v>
      </c>
      <c r="J232" s="4">
        <f>[1]!EntCustCredit($A$2,2015,J$2,$A232)</f>
        <v>0</v>
      </c>
      <c r="K232" s="4">
        <f>[1]!EntCustCredit($A$2,2015,K$2,$A232)</f>
        <v>0</v>
      </c>
      <c r="L232" s="4">
        <f>[1]!EntCustCredit($A$2,2015,L$2,$A232)</f>
        <v>0</v>
      </c>
      <c r="M232" s="4">
        <f>[1]!EntCustCredit($A$2,2015,M$2,$A232)</f>
        <v>0</v>
      </c>
      <c r="N232" s="4">
        <f>[1]!EntCustCredit($A$2,2015,N$2,$A232)</f>
        <v>0</v>
      </c>
      <c r="O232" s="4">
        <f>[1]!EntCustCredit($A$2,2015,O$2,$A232)</f>
        <v>0</v>
      </c>
      <c r="P232" s="4">
        <f>[1]!EntCustCredit($A$2,2015,P$2,$A232)</f>
        <v>0</v>
      </c>
      <c r="R232" s="31">
        <f t="shared" si="15"/>
        <v>16943</v>
      </c>
      <c r="S232" s="31">
        <f t="shared" si="16"/>
        <v>5648</v>
      </c>
      <c r="T232" s="6">
        <f t="shared" si="17"/>
        <v>0.33335300714159238</v>
      </c>
    </row>
    <row r="233" spans="1:20" x14ac:dyDescent="0.25">
      <c r="A233" s="2" t="s">
        <v>141</v>
      </c>
      <c r="B233" s="2" t="s">
        <v>462</v>
      </c>
      <c r="C233" s="32">
        <f>[1]!EntCustDebit($A$2,2015,112,$A233)</f>
        <v>19735</v>
      </c>
      <c r="E233" s="4">
        <f>[1]!EntCustCredit($A$2,2015,E$2,$A233)</f>
        <v>0</v>
      </c>
      <c r="F233" s="4">
        <f>[1]!EntCustCredit($A$2,2015,F$2,$A233)</f>
        <v>0</v>
      </c>
      <c r="G233" s="4">
        <f>[1]!EntCustCredit($A$2,2015,G$2,$A233)</f>
        <v>0</v>
      </c>
      <c r="H233" s="4">
        <f>[1]!EntCustCredit($A$2,2015,H$2,$A233)</f>
        <v>1000</v>
      </c>
      <c r="I233" s="4">
        <f>[1]!EntCustCredit($A$2,2015,I$2,$A233)</f>
        <v>0</v>
      </c>
      <c r="J233" s="4">
        <f>[1]!EntCustCredit($A$2,2015,J$2,$A233)</f>
        <v>0</v>
      </c>
      <c r="K233" s="4">
        <f>[1]!EntCustCredit($A$2,2015,K$2,$A233)</f>
        <v>0</v>
      </c>
      <c r="L233" s="4">
        <f>[1]!EntCustCredit($A$2,2015,L$2,$A233)</f>
        <v>0</v>
      </c>
      <c r="M233" s="4">
        <f>[1]!EntCustCredit($A$2,2015,M$2,$A233)</f>
        <v>0</v>
      </c>
      <c r="N233" s="4">
        <f>[1]!EntCustCredit($A$2,2015,N$2,$A233)</f>
        <v>0</v>
      </c>
      <c r="O233" s="4">
        <f>[1]!EntCustCredit($A$2,2015,O$2,$A233)</f>
        <v>0</v>
      </c>
      <c r="P233" s="4">
        <f>[1]!EntCustCredit($A$2,2015,P$2,$A233)</f>
        <v>0</v>
      </c>
      <c r="R233" s="31">
        <f t="shared" si="15"/>
        <v>19735</v>
      </c>
      <c r="S233" s="31">
        <f t="shared" si="16"/>
        <v>1000</v>
      </c>
      <c r="T233" s="6">
        <f t="shared" si="17"/>
        <v>5.0671395996959717E-2</v>
      </c>
    </row>
    <row r="234" spans="1:20" x14ac:dyDescent="0.25">
      <c r="A234" s="2" t="s">
        <v>142</v>
      </c>
      <c r="B234" s="2" t="s">
        <v>463</v>
      </c>
      <c r="C234" s="32">
        <f>[1]!EntCustDebit($A$2,2015,112,$A234)</f>
        <v>8111</v>
      </c>
      <c r="E234" s="4">
        <f>[1]!EntCustCredit($A$2,2015,E$2,$A234)</f>
        <v>0</v>
      </c>
      <c r="F234" s="4">
        <f>[1]!EntCustCredit($A$2,2015,F$2,$A234)</f>
        <v>0</v>
      </c>
      <c r="G234" s="4">
        <f>[1]!EntCustCredit($A$2,2015,G$2,$A234)</f>
        <v>0</v>
      </c>
      <c r="H234" s="4">
        <f>[1]!EntCustCredit($A$2,2015,H$2,$A234)</f>
        <v>0</v>
      </c>
      <c r="I234" s="4">
        <f>[1]!EntCustCredit($A$2,2015,I$2,$A234)</f>
        <v>0</v>
      </c>
      <c r="J234" s="4">
        <f>[1]!EntCustCredit($A$2,2015,J$2,$A234)</f>
        <v>0</v>
      </c>
      <c r="K234" s="4">
        <f>[1]!EntCustCredit($A$2,2015,K$2,$A234)</f>
        <v>0</v>
      </c>
      <c r="L234" s="4">
        <f>[1]!EntCustCredit($A$2,2015,L$2,$A234)</f>
        <v>0</v>
      </c>
      <c r="M234" s="4">
        <f>[1]!EntCustCredit($A$2,2015,M$2,$A234)</f>
        <v>0</v>
      </c>
      <c r="N234" s="4">
        <f>[1]!EntCustCredit($A$2,2015,N$2,$A234)</f>
        <v>0</v>
      </c>
      <c r="O234" s="4">
        <f>[1]!EntCustCredit($A$2,2015,O$2,$A234)</f>
        <v>0</v>
      </c>
      <c r="P234" s="4">
        <f>[1]!EntCustCredit($A$2,2015,P$2,$A234)</f>
        <v>0</v>
      </c>
      <c r="R234" s="31">
        <f t="shared" si="15"/>
        <v>8111</v>
      </c>
      <c r="S234" s="31">
        <f t="shared" si="16"/>
        <v>0</v>
      </c>
      <c r="T234" s="6">
        <f t="shared" si="17"/>
        <v>0</v>
      </c>
    </row>
    <row r="235" spans="1:20" x14ac:dyDescent="0.25">
      <c r="A235" s="2" t="s">
        <v>143</v>
      </c>
      <c r="B235" s="2" t="s">
        <v>464</v>
      </c>
      <c r="C235" s="32">
        <f>[1]!EntCustDebit($A$2,2015,112,$A235)</f>
        <v>18279</v>
      </c>
      <c r="E235" s="4">
        <f>[1]!EntCustCredit($A$2,2015,E$2,$A235)</f>
        <v>1344</v>
      </c>
      <c r="F235" s="4">
        <f>[1]!EntCustCredit($A$2,2015,F$2,$A235)</f>
        <v>1370</v>
      </c>
      <c r="G235" s="4">
        <f>[1]!EntCustCredit($A$2,2015,G$2,$A235)</f>
        <v>1370</v>
      </c>
      <c r="H235" s="4">
        <f>[1]!EntCustCredit($A$2,2015,H$2,$A235)</f>
        <v>1370</v>
      </c>
      <c r="I235" s="4">
        <f>[1]!EntCustCredit($A$2,2015,I$2,$A235)</f>
        <v>0</v>
      </c>
      <c r="J235" s="4">
        <f>[1]!EntCustCredit($A$2,2015,J$2,$A235)</f>
        <v>0</v>
      </c>
      <c r="K235" s="4">
        <f>[1]!EntCustCredit($A$2,2015,K$2,$A235)</f>
        <v>0</v>
      </c>
      <c r="L235" s="4">
        <f>[1]!EntCustCredit($A$2,2015,L$2,$A235)</f>
        <v>0</v>
      </c>
      <c r="M235" s="4">
        <f>[1]!EntCustCredit($A$2,2015,M$2,$A235)</f>
        <v>0</v>
      </c>
      <c r="N235" s="4">
        <f>[1]!EntCustCredit($A$2,2015,N$2,$A235)</f>
        <v>0</v>
      </c>
      <c r="O235" s="4">
        <f>[1]!EntCustCredit($A$2,2015,O$2,$A235)</f>
        <v>0</v>
      </c>
      <c r="P235" s="4">
        <f>[1]!EntCustCredit($A$2,2015,P$2,$A235)</f>
        <v>0</v>
      </c>
      <c r="R235" s="31">
        <f t="shared" si="15"/>
        <v>18279</v>
      </c>
      <c r="S235" s="31">
        <f t="shared" si="16"/>
        <v>5454</v>
      </c>
      <c r="T235" s="6">
        <f t="shared" si="17"/>
        <v>0.2983751846381093</v>
      </c>
    </row>
    <row r="236" spans="1:20" x14ac:dyDescent="0.25">
      <c r="A236" s="2" t="s">
        <v>144</v>
      </c>
      <c r="B236" s="2" t="s">
        <v>465</v>
      </c>
      <c r="C236" s="32">
        <f>[1]!EntCustDebit($A$2,2015,112,$A236)</f>
        <v>11011</v>
      </c>
      <c r="E236" s="4">
        <f>[1]!EntCustCredit($A$2,2015,E$2,$A236)</f>
        <v>0</v>
      </c>
      <c r="F236" s="4">
        <f>[1]!EntCustCredit($A$2,2015,F$2,$A236)</f>
        <v>0</v>
      </c>
      <c r="G236" s="4">
        <f>[1]!EntCustCredit($A$2,2015,G$2,$A236)</f>
        <v>0</v>
      </c>
      <c r="H236" s="4">
        <f>[1]!EntCustCredit($A$2,2015,H$2,$A236)</f>
        <v>0</v>
      </c>
      <c r="I236" s="4">
        <f>[1]!EntCustCredit($A$2,2015,I$2,$A236)</f>
        <v>0</v>
      </c>
      <c r="J236" s="4">
        <f>[1]!EntCustCredit($A$2,2015,J$2,$A236)</f>
        <v>0</v>
      </c>
      <c r="K236" s="4">
        <f>[1]!EntCustCredit($A$2,2015,K$2,$A236)</f>
        <v>0</v>
      </c>
      <c r="L236" s="4">
        <f>[1]!EntCustCredit($A$2,2015,L$2,$A236)</f>
        <v>0</v>
      </c>
      <c r="M236" s="4">
        <f>[1]!EntCustCredit($A$2,2015,M$2,$A236)</f>
        <v>0</v>
      </c>
      <c r="N236" s="4">
        <f>[1]!EntCustCredit($A$2,2015,N$2,$A236)</f>
        <v>0</v>
      </c>
      <c r="O236" s="4">
        <f>[1]!EntCustCredit($A$2,2015,O$2,$A236)</f>
        <v>0</v>
      </c>
      <c r="P236" s="4">
        <f>[1]!EntCustCredit($A$2,2015,P$2,$A236)</f>
        <v>0</v>
      </c>
      <c r="R236" s="31">
        <f t="shared" si="15"/>
        <v>11011</v>
      </c>
      <c r="S236" s="31">
        <f t="shared" si="16"/>
        <v>0</v>
      </c>
      <c r="T236" s="6">
        <f t="shared" si="17"/>
        <v>0</v>
      </c>
    </row>
    <row r="237" spans="1:20" x14ac:dyDescent="0.25">
      <c r="A237" s="2" t="s">
        <v>145</v>
      </c>
      <c r="B237" s="2" t="s">
        <v>466</v>
      </c>
      <c r="C237" s="32">
        <f>[1]!EntCustDebit($A$2,2015,112,$A237)</f>
        <v>8962</v>
      </c>
      <c r="E237" s="4">
        <f>[1]!EntCustCredit($A$2,2015,E$2,$A237)</f>
        <v>775.75</v>
      </c>
      <c r="F237" s="4">
        <f>[1]!EntCustCredit($A$2,2015,F$2,$A237)</f>
        <v>775.75</v>
      </c>
      <c r="G237" s="4">
        <f>[1]!EntCustCredit($A$2,2015,G$2,$A237)</f>
        <v>775.75</v>
      </c>
      <c r="H237" s="4">
        <f>[1]!EntCustCredit($A$2,2015,H$2,$A237)</f>
        <v>775.75</v>
      </c>
      <c r="I237" s="4">
        <f>[1]!EntCustCredit($A$2,2015,I$2,$A237)</f>
        <v>0</v>
      </c>
      <c r="J237" s="4">
        <f>[1]!EntCustCredit($A$2,2015,J$2,$A237)</f>
        <v>0</v>
      </c>
      <c r="K237" s="4">
        <f>[1]!EntCustCredit($A$2,2015,K$2,$A237)</f>
        <v>0</v>
      </c>
      <c r="L237" s="4">
        <f>[1]!EntCustCredit($A$2,2015,L$2,$A237)</f>
        <v>0</v>
      </c>
      <c r="M237" s="4">
        <f>[1]!EntCustCredit($A$2,2015,M$2,$A237)</f>
        <v>0</v>
      </c>
      <c r="N237" s="4">
        <f>[1]!EntCustCredit($A$2,2015,N$2,$A237)</f>
        <v>0</v>
      </c>
      <c r="O237" s="4">
        <f>[1]!EntCustCredit($A$2,2015,O$2,$A237)</f>
        <v>0</v>
      </c>
      <c r="P237" s="4">
        <f>[1]!EntCustCredit($A$2,2015,P$2,$A237)</f>
        <v>0</v>
      </c>
      <c r="R237" s="31">
        <f t="shared" si="15"/>
        <v>8962</v>
      </c>
      <c r="S237" s="31">
        <f t="shared" si="16"/>
        <v>3103</v>
      </c>
      <c r="T237" s="6">
        <f t="shared" si="17"/>
        <v>0.34623967864316002</v>
      </c>
    </row>
    <row r="238" spans="1:20" x14ac:dyDescent="0.25">
      <c r="A238" s="2" t="s">
        <v>146</v>
      </c>
      <c r="B238" s="2" t="s">
        <v>467</v>
      </c>
      <c r="C238" s="32">
        <f>[1]!EntCustDebit($A$2,2015,112,$A238)</f>
        <v>60375</v>
      </c>
      <c r="E238" s="4">
        <f>[1]!EntCustCredit($A$2,2015,E$2,$A238)</f>
        <v>4008.67</v>
      </c>
      <c r="F238" s="4">
        <f>[1]!EntCustCredit($A$2,2015,F$2,$A238)</f>
        <v>4008.67</v>
      </c>
      <c r="G238" s="4">
        <f>[1]!EntCustCredit($A$2,2015,G$2,$A238)</f>
        <v>4008.67</v>
      </c>
      <c r="H238" s="4">
        <f>[1]!EntCustCredit($A$2,2015,H$2,$A238)</f>
        <v>4008.67</v>
      </c>
      <c r="I238" s="4">
        <f>[1]!EntCustCredit($A$2,2015,I$2,$A238)</f>
        <v>0</v>
      </c>
      <c r="J238" s="4">
        <f>[1]!EntCustCredit($A$2,2015,J$2,$A238)</f>
        <v>0</v>
      </c>
      <c r="K238" s="4">
        <f>[1]!EntCustCredit($A$2,2015,K$2,$A238)</f>
        <v>0</v>
      </c>
      <c r="L238" s="4">
        <f>[1]!EntCustCredit($A$2,2015,L$2,$A238)</f>
        <v>0</v>
      </c>
      <c r="M238" s="4">
        <f>[1]!EntCustCredit($A$2,2015,M$2,$A238)</f>
        <v>0</v>
      </c>
      <c r="N238" s="4">
        <f>[1]!EntCustCredit($A$2,2015,N$2,$A238)</f>
        <v>0</v>
      </c>
      <c r="O238" s="4">
        <f>[1]!EntCustCredit($A$2,2015,O$2,$A238)</f>
        <v>0</v>
      </c>
      <c r="P238" s="4">
        <f>[1]!EntCustCredit($A$2,2015,P$2,$A238)</f>
        <v>0</v>
      </c>
      <c r="R238" s="31">
        <f t="shared" si="15"/>
        <v>60375</v>
      </c>
      <c r="S238" s="31">
        <f t="shared" si="16"/>
        <v>16034.68</v>
      </c>
      <c r="T238" s="6">
        <f t="shared" si="17"/>
        <v>0.26558476190476193</v>
      </c>
    </row>
    <row r="239" spans="1:20" ht="16.5" thickBot="1" x14ac:dyDescent="0.3">
      <c r="C239" s="33">
        <f>SUM(C226:C238)</f>
        <v>324903</v>
      </c>
      <c r="E239" s="33">
        <f t="shared" ref="E239:P239" si="19">SUM(E226:E238)</f>
        <v>20407.010000000002</v>
      </c>
      <c r="F239" s="33">
        <f t="shared" si="19"/>
        <v>16998.34</v>
      </c>
      <c r="G239" s="33">
        <f t="shared" si="19"/>
        <v>23861.68</v>
      </c>
      <c r="H239" s="33">
        <f t="shared" si="19"/>
        <v>21430.010000000002</v>
      </c>
      <c r="I239" s="33">
        <f t="shared" si="19"/>
        <v>0</v>
      </c>
      <c r="J239" s="33">
        <f t="shared" si="19"/>
        <v>0</v>
      </c>
      <c r="K239" s="33">
        <f t="shared" si="19"/>
        <v>0</v>
      </c>
      <c r="L239" s="33">
        <f t="shared" si="19"/>
        <v>0</v>
      </c>
      <c r="M239" s="33">
        <f t="shared" si="19"/>
        <v>0</v>
      </c>
      <c r="N239" s="33">
        <f t="shared" si="19"/>
        <v>0</v>
      </c>
      <c r="O239" s="33">
        <f t="shared" si="19"/>
        <v>0</v>
      </c>
      <c r="P239" s="33">
        <f t="shared" si="19"/>
        <v>0</v>
      </c>
      <c r="R239" s="33">
        <f>SUM(R226:R238)</f>
        <v>324903</v>
      </c>
      <c r="S239" s="33">
        <f>SUM(S226:S238)</f>
        <v>82697.040000000008</v>
      </c>
      <c r="T239" s="34">
        <f>+S239/R239</f>
        <v>0.25452839770639241</v>
      </c>
    </row>
    <row r="240" spans="1:20" ht="16.5" thickTop="1" x14ac:dyDescent="0.25">
      <c r="A240" s="5"/>
      <c r="C240" s="32"/>
      <c r="R240" s="31"/>
      <c r="S240" s="31"/>
    </row>
    <row r="241" spans="1:20" x14ac:dyDescent="0.25">
      <c r="A241" s="5" t="s">
        <v>321</v>
      </c>
    </row>
    <row r="242" spans="1:20" x14ac:dyDescent="0.25">
      <c r="A242" s="5"/>
    </row>
    <row r="243" spans="1:20" x14ac:dyDescent="0.25">
      <c r="A243" s="5" t="s">
        <v>286</v>
      </c>
      <c r="C243" s="8" t="s">
        <v>259</v>
      </c>
      <c r="D243" s="9"/>
      <c r="E243" s="77" t="s">
        <v>280</v>
      </c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9"/>
      <c r="R243" s="80" t="s">
        <v>278</v>
      </c>
      <c r="S243" s="81"/>
      <c r="T243" s="82"/>
    </row>
    <row r="244" spans="1:20" x14ac:dyDescent="0.25">
      <c r="C244" s="10" t="s">
        <v>319</v>
      </c>
      <c r="D244" s="11"/>
      <c r="E244" s="12" t="s">
        <v>260</v>
      </c>
      <c r="F244" s="13" t="s">
        <v>261</v>
      </c>
      <c r="G244" s="13" t="s">
        <v>262</v>
      </c>
      <c r="H244" s="13" t="s">
        <v>263</v>
      </c>
      <c r="I244" s="13" t="s">
        <v>264</v>
      </c>
      <c r="J244" s="13" t="s">
        <v>265</v>
      </c>
      <c r="K244" s="13" t="s">
        <v>266</v>
      </c>
      <c r="L244" s="13" t="s">
        <v>267</v>
      </c>
      <c r="M244" s="13" t="s">
        <v>268</v>
      </c>
      <c r="N244" s="13" t="s">
        <v>269</v>
      </c>
      <c r="O244" s="13" t="s">
        <v>270</v>
      </c>
      <c r="P244" s="14" t="s">
        <v>271</v>
      </c>
      <c r="Q244" s="3"/>
      <c r="R244" s="74" t="s">
        <v>281</v>
      </c>
      <c r="S244" s="75"/>
      <c r="T244" s="76"/>
    </row>
    <row r="245" spans="1:20" x14ac:dyDescent="0.25">
      <c r="C245" s="10" t="s">
        <v>320</v>
      </c>
      <c r="D245" s="11"/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4"/>
      <c r="Q245" s="3"/>
      <c r="R245" s="15" t="s">
        <v>272</v>
      </c>
      <c r="S245" s="16" t="s">
        <v>273</v>
      </c>
      <c r="T245" s="17" t="s">
        <v>273</v>
      </c>
    </row>
    <row r="246" spans="1:20" x14ac:dyDescent="0.25">
      <c r="C246" s="10" t="s">
        <v>282</v>
      </c>
      <c r="D246" s="11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20"/>
      <c r="R246" s="21"/>
      <c r="S246" s="22"/>
      <c r="T246" s="23"/>
    </row>
    <row r="247" spans="1:20" x14ac:dyDescent="0.25">
      <c r="C247" s="24" t="s">
        <v>275</v>
      </c>
      <c r="D247" s="11"/>
      <c r="E247" s="25" t="s">
        <v>275</v>
      </c>
      <c r="F247" s="26" t="s">
        <v>275</v>
      </c>
      <c r="G247" s="26" t="s">
        <v>275</v>
      </c>
      <c r="H247" s="26" t="s">
        <v>275</v>
      </c>
      <c r="I247" s="26" t="s">
        <v>275</v>
      </c>
      <c r="J247" s="26" t="s">
        <v>275</v>
      </c>
      <c r="K247" s="26" t="s">
        <v>275</v>
      </c>
      <c r="L247" s="26" t="s">
        <v>275</v>
      </c>
      <c r="M247" s="26" t="s">
        <v>275</v>
      </c>
      <c r="N247" s="26" t="s">
        <v>275</v>
      </c>
      <c r="O247" s="26" t="s">
        <v>275</v>
      </c>
      <c r="P247" s="27" t="s">
        <v>275</v>
      </c>
      <c r="Q247" s="3"/>
      <c r="R247" s="28" t="s">
        <v>275</v>
      </c>
      <c r="S247" s="29" t="s">
        <v>275</v>
      </c>
      <c r="T247" s="30" t="s">
        <v>322</v>
      </c>
    </row>
    <row r="248" spans="1:20" x14ac:dyDescent="0.25">
      <c r="A248" s="5" t="s">
        <v>291</v>
      </c>
      <c r="C248" s="32"/>
      <c r="R248" s="31"/>
      <c r="S248" s="31"/>
    </row>
    <row r="249" spans="1:20" x14ac:dyDescent="0.25">
      <c r="A249" s="2" t="s">
        <v>147</v>
      </c>
      <c r="B249" s="2" t="s">
        <v>468</v>
      </c>
      <c r="C249" s="32">
        <f>[1]!EntCustDebit($A$2,2015,112,$A249)</f>
        <v>11913</v>
      </c>
      <c r="E249" s="4">
        <f>[1]!EntCustCredit($A$2,2015,E$2,$A249)</f>
        <v>992.75</v>
      </c>
      <c r="F249" s="4">
        <f>[1]!EntCustCredit($A$2,2015,F$2,$A249)</f>
        <v>992.75</v>
      </c>
      <c r="G249" s="4">
        <f>[1]!EntCustCredit($A$2,2015,G$2,$A249)</f>
        <v>992.75</v>
      </c>
      <c r="H249" s="4">
        <f>[1]!EntCustCredit($A$2,2015,H$2,$A249)</f>
        <v>992.75</v>
      </c>
      <c r="I249" s="4">
        <f>[1]!EntCustCredit($A$2,2015,I$2,$A249)</f>
        <v>0</v>
      </c>
      <c r="J249" s="4">
        <f>[1]!EntCustCredit($A$2,2015,J$2,$A249)</f>
        <v>0</v>
      </c>
      <c r="K249" s="4">
        <f>[1]!EntCustCredit($A$2,2015,K$2,$A249)</f>
        <v>0</v>
      </c>
      <c r="L249" s="4">
        <f>[1]!EntCustCredit($A$2,2015,L$2,$A249)</f>
        <v>0</v>
      </c>
      <c r="M249" s="4">
        <f>[1]!EntCustCredit($A$2,2015,M$2,$A249)</f>
        <v>0</v>
      </c>
      <c r="N249" s="4">
        <f>[1]!EntCustCredit($A$2,2015,N$2,$A249)</f>
        <v>0</v>
      </c>
      <c r="O249" s="4">
        <f>[1]!EntCustCredit($A$2,2015,O$2,$A249)</f>
        <v>0</v>
      </c>
      <c r="P249" s="4">
        <f>[1]!EntCustCredit($A$2,2015,P$2,$A249)</f>
        <v>0</v>
      </c>
      <c r="R249" s="31">
        <f t="shared" si="15"/>
        <v>11913</v>
      </c>
      <c r="S249" s="31">
        <f t="shared" si="16"/>
        <v>3971</v>
      </c>
      <c r="T249" s="6">
        <f t="shared" si="17"/>
        <v>0.33333333333333331</v>
      </c>
    </row>
    <row r="250" spans="1:20" x14ac:dyDescent="0.25">
      <c r="A250" s="2" t="s">
        <v>148</v>
      </c>
      <c r="B250" s="2" t="s">
        <v>469</v>
      </c>
      <c r="C250" s="32">
        <f>[1]!EntCustDebit($A$2,2015,112,$A250)</f>
        <v>5174</v>
      </c>
      <c r="E250" s="4">
        <f>[1]!EntCustCredit($A$2,2015,E$2,$A250)</f>
        <v>0</v>
      </c>
      <c r="F250" s="4">
        <f>[1]!EntCustCredit($A$2,2015,F$2,$A250)</f>
        <v>0</v>
      </c>
      <c r="G250" s="4">
        <f>[1]!EntCustCredit($A$2,2015,G$2,$A250)</f>
        <v>0</v>
      </c>
      <c r="H250" s="4">
        <f>[1]!EntCustCredit($A$2,2015,H$2,$A250)</f>
        <v>0</v>
      </c>
      <c r="I250" s="4">
        <f>[1]!EntCustCredit($A$2,2015,I$2,$A250)</f>
        <v>0</v>
      </c>
      <c r="J250" s="4">
        <f>[1]!EntCustCredit($A$2,2015,J$2,$A250)</f>
        <v>0</v>
      </c>
      <c r="K250" s="4">
        <f>[1]!EntCustCredit($A$2,2015,K$2,$A250)</f>
        <v>0</v>
      </c>
      <c r="L250" s="4">
        <f>[1]!EntCustCredit($A$2,2015,L$2,$A250)</f>
        <v>0</v>
      </c>
      <c r="M250" s="4">
        <f>[1]!EntCustCredit($A$2,2015,M$2,$A250)</f>
        <v>0</v>
      </c>
      <c r="N250" s="4">
        <f>[1]!EntCustCredit($A$2,2015,N$2,$A250)</f>
        <v>0</v>
      </c>
      <c r="O250" s="4">
        <f>[1]!EntCustCredit($A$2,2015,O$2,$A250)</f>
        <v>0</v>
      </c>
      <c r="P250" s="4">
        <f>[1]!EntCustCredit($A$2,2015,P$2,$A250)</f>
        <v>0</v>
      </c>
      <c r="R250" s="31">
        <f t="shared" si="15"/>
        <v>5174</v>
      </c>
      <c r="S250" s="31">
        <f t="shared" si="16"/>
        <v>0</v>
      </c>
      <c r="T250" s="6">
        <f t="shared" si="17"/>
        <v>0</v>
      </c>
    </row>
    <row r="251" spans="1:20" x14ac:dyDescent="0.25">
      <c r="A251" s="2" t="s">
        <v>149</v>
      </c>
      <c r="B251" s="2" t="s">
        <v>470</v>
      </c>
      <c r="C251" s="32">
        <f>[1]!EntCustDebit($A$2,2015,112,$A251)</f>
        <v>20579</v>
      </c>
      <c r="E251" s="4">
        <f>[1]!EntCustCredit($A$2,2015,E$2,$A251)</f>
        <v>1714.99</v>
      </c>
      <c r="F251" s="4">
        <f>[1]!EntCustCredit($A$2,2015,F$2,$A251)</f>
        <v>1714.91</v>
      </c>
      <c r="G251" s="4">
        <f>[1]!EntCustCredit($A$2,2015,G$2,$A251)</f>
        <v>1714.91</v>
      </c>
      <c r="H251" s="4">
        <f>[1]!EntCustCredit($A$2,2015,H$2,$A251)</f>
        <v>1714.91</v>
      </c>
      <c r="I251" s="4">
        <f>[1]!EntCustCredit($A$2,2015,I$2,$A251)</f>
        <v>0</v>
      </c>
      <c r="J251" s="4">
        <f>[1]!EntCustCredit($A$2,2015,J$2,$A251)</f>
        <v>0</v>
      </c>
      <c r="K251" s="4">
        <f>[1]!EntCustCredit($A$2,2015,K$2,$A251)</f>
        <v>0</v>
      </c>
      <c r="L251" s="4">
        <f>[1]!EntCustCredit($A$2,2015,L$2,$A251)</f>
        <v>0</v>
      </c>
      <c r="M251" s="4">
        <f>[1]!EntCustCredit($A$2,2015,M$2,$A251)</f>
        <v>0</v>
      </c>
      <c r="N251" s="4">
        <f>[1]!EntCustCredit($A$2,2015,N$2,$A251)</f>
        <v>0</v>
      </c>
      <c r="O251" s="4">
        <f>[1]!EntCustCredit($A$2,2015,O$2,$A251)</f>
        <v>0</v>
      </c>
      <c r="P251" s="4">
        <f>[1]!EntCustCredit($A$2,2015,P$2,$A251)</f>
        <v>0</v>
      </c>
      <c r="R251" s="31">
        <f t="shared" si="15"/>
        <v>20579</v>
      </c>
      <c r="S251" s="31">
        <f t="shared" si="16"/>
        <v>6859.72</v>
      </c>
      <c r="T251" s="6">
        <f t="shared" si="17"/>
        <v>0.33333592497205888</v>
      </c>
    </row>
    <row r="252" spans="1:20" x14ac:dyDescent="0.25">
      <c r="A252" s="2" t="s">
        <v>150</v>
      </c>
      <c r="B252" s="2" t="s">
        <v>471</v>
      </c>
      <c r="C252" s="32">
        <f>[1]!EntCustDebit($A$2,2015,112,$A252)</f>
        <v>60517</v>
      </c>
      <c r="E252" s="4">
        <f>[1]!EntCustCredit($A$2,2015,E$2,$A252)</f>
        <v>0</v>
      </c>
      <c r="F252" s="4">
        <f>[1]!EntCustCredit($A$2,2015,F$2,$A252)</f>
        <v>10086.16</v>
      </c>
      <c r="G252" s="4">
        <f>[1]!EntCustCredit($A$2,2015,G$2,$A252)</f>
        <v>5043.08</v>
      </c>
      <c r="H252" s="4">
        <f>[1]!EntCustCredit($A$2,2015,H$2,$A252)</f>
        <v>5043.08</v>
      </c>
      <c r="I252" s="4">
        <f>[1]!EntCustCredit($A$2,2015,I$2,$A252)</f>
        <v>0</v>
      </c>
      <c r="J252" s="4">
        <f>[1]!EntCustCredit($A$2,2015,J$2,$A252)</f>
        <v>0</v>
      </c>
      <c r="K252" s="4">
        <f>[1]!EntCustCredit($A$2,2015,K$2,$A252)</f>
        <v>0</v>
      </c>
      <c r="L252" s="4">
        <f>[1]!EntCustCredit($A$2,2015,L$2,$A252)</f>
        <v>0</v>
      </c>
      <c r="M252" s="4">
        <f>[1]!EntCustCredit($A$2,2015,M$2,$A252)</f>
        <v>0</v>
      </c>
      <c r="N252" s="4">
        <f>[1]!EntCustCredit($A$2,2015,N$2,$A252)</f>
        <v>0</v>
      </c>
      <c r="O252" s="4">
        <f>[1]!EntCustCredit($A$2,2015,O$2,$A252)</f>
        <v>0</v>
      </c>
      <c r="P252" s="4">
        <f>[1]!EntCustCredit($A$2,2015,P$2,$A252)</f>
        <v>0</v>
      </c>
      <c r="R252" s="31">
        <f t="shared" si="15"/>
        <v>60517</v>
      </c>
      <c r="S252" s="31">
        <f t="shared" si="16"/>
        <v>20172.32</v>
      </c>
      <c r="T252" s="6">
        <f t="shared" si="17"/>
        <v>0.33333311300956753</v>
      </c>
    </row>
    <row r="253" spans="1:20" x14ac:dyDescent="0.25">
      <c r="A253" s="2" t="s">
        <v>151</v>
      </c>
      <c r="B253" s="2" t="s">
        <v>472</v>
      </c>
      <c r="C253" s="32">
        <f>[1]!EntCustDebit($A$2,2015,112,$A253)</f>
        <v>43569</v>
      </c>
      <c r="E253" s="4">
        <f>[1]!EntCustCredit($A$2,2015,E$2,$A253)</f>
        <v>0</v>
      </c>
      <c r="F253" s="4">
        <f>[1]!EntCustCredit($A$2,2015,F$2,$A253)</f>
        <v>0</v>
      </c>
      <c r="G253" s="4">
        <f>[1]!EntCustCredit($A$2,2015,G$2,$A253)</f>
        <v>10892.25</v>
      </c>
      <c r="H253" s="4">
        <f>[1]!EntCustCredit($A$2,2015,H$2,$A253)</f>
        <v>3630.75</v>
      </c>
      <c r="I253" s="4">
        <f>[1]!EntCustCredit($A$2,2015,I$2,$A253)</f>
        <v>0</v>
      </c>
      <c r="J253" s="4">
        <f>[1]!EntCustCredit($A$2,2015,J$2,$A253)</f>
        <v>0</v>
      </c>
      <c r="K253" s="4">
        <f>[1]!EntCustCredit($A$2,2015,K$2,$A253)</f>
        <v>0</v>
      </c>
      <c r="L253" s="4">
        <f>[1]!EntCustCredit($A$2,2015,L$2,$A253)</f>
        <v>0</v>
      </c>
      <c r="M253" s="4">
        <f>[1]!EntCustCredit($A$2,2015,M$2,$A253)</f>
        <v>0</v>
      </c>
      <c r="N253" s="4">
        <f>[1]!EntCustCredit($A$2,2015,N$2,$A253)</f>
        <v>0</v>
      </c>
      <c r="O253" s="4">
        <f>[1]!EntCustCredit($A$2,2015,O$2,$A253)</f>
        <v>0</v>
      </c>
      <c r="P253" s="4">
        <f>[1]!EntCustCredit($A$2,2015,P$2,$A253)</f>
        <v>0</v>
      </c>
      <c r="R253" s="31">
        <f t="shared" si="15"/>
        <v>43569</v>
      </c>
      <c r="S253" s="31">
        <f t="shared" si="16"/>
        <v>14523</v>
      </c>
      <c r="T253" s="6">
        <f t="shared" si="17"/>
        <v>0.33333333333333331</v>
      </c>
    </row>
    <row r="254" spans="1:20" x14ac:dyDescent="0.25">
      <c r="A254" s="2" t="s">
        <v>152</v>
      </c>
      <c r="B254" s="2" t="s">
        <v>473</v>
      </c>
      <c r="C254" s="32">
        <f>[1]!EntCustDebit($A$2,2015,112,$A254)</f>
        <v>25242</v>
      </c>
      <c r="E254" s="4">
        <f>[1]!EntCustCredit($A$2,2015,E$2,$A254)</f>
        <v>2103.5</v>
      </c>
      <c r="F254" s="4">
        <f>[1]!EntCustCredit($A$2,2015,F$2,$A254)</f>
        <v>2103.5</v>
      </c>
      <c r="G254" s="4">
        <f>[1]!EntCustCredit($A$2,2015,G$2,$A254)</f>
        <v>2103.5</v>
      </c>
      <c r="H254" s="4">
        <f>[1]!EntCustCredit($A$2,2015,H$2,$A254)</f>
        <v>2103.5</v>
      </c>
      <c r="I254" s="4">
        <f>[1]!EntCustCredit($A$2,2015,I$2,$A254)</f>
        <v>0</v>
      </c>
      <c r="J254" s="4">
        <f>[1]!EntCustCredit($A$2,2015,J$2,$A254)</f>
        <v>0</v>
      </c>
      <c r="K254" s="4">
        <f>[1]!EntCustCredit($A$2,2015,K$2,$A254)</f>
        <v>0</v>
      </c>
      <c r="L254" s="4">
        <f>[1]!EntCustCredit($A$2,2015,L$2,$A254)</f>
        <v>0</v>
      </c>
      <c r="M254" s="4">
        <f>[1]!EntCustCredit($A$2,2015,M$2,$A254)</f>
        <v>0</v>
      </c>
      <c r="N254" s="4">
        <f>[1]!EntCustCredit($A$2,2015,N$2,$A254)</f>
        <v>0</v>
      </c>
      <c r="O254" s="4">
        <f>[1]!EntCustCredit($A$2,2015,O$2,$A254)</f>
        <v>0</v>
      </c>
      <c r="P254" s="4">
        <f>[1]!EntCustCredit($A$2,2015,P$2,$A254)</f>
        <v>0</v>
      </c>
      <c r="R254" s="31">
        <f t="shared" si="15"/>
        <v>25242</v>
      </c>
      <c r="S254" s="31">
        <f t="shared" si="16"/>
        <v>8414</v>
      </c>
      <c r="T254" s="6">
        <f t="shared" si="17"/>
        <v>0.33333333333333331</v>
      </c>
    </row>
    <row r="255" spans="1:20" x14ac:dyDescent="0.25">
      <c r="A255" s="2" t="s">
        <v>153</v>
      </c>
      <c r="B255" s="2" t="s">
        <v>474</v>
      </c>
      <c r="C255" s="32">
        <f>[1]!EntCustDebit($A$2,2015,112,$A255)</f>
        <v>40688</v>
      </c>
      <c r="E255" s="4">
        <f>[1]!EntCustCredit($A$2,2015,E$2,$A255)</f>
        <v>3390.67</v>
      </c>
      <c r="F255" s="4">
        <f>[1]!EntCustCredit($A$2,2015,F$2,$A255)</f>
        <v>3390.67</v>
      </c>
      <c r="G255" s="4">
        <f>[1]!EntCustCredit($A$2,2015,G$2,$A255)</f>
        <v>3390.67</v>
      </c>
      <c r="H255" s="4">
        <f>[1]!EntCustCredit($A$2,2015,H$2,$A255)</f>
        <v>3390.67</v>
      </c>
      <c r="I255" s="4">
        <f>[1]!EntCustCredit($A$2,2015,I$2,$A255)</f>
        <v>0</v>
      </c>
      <c r="J255" s="4">
        <f>[1]!EntCustCredit($A$2,2015,J$2,$A255)</f>
        <v>0</v>
      </c>
      <c r="K255" s="4">
        <f>[1]!EntCustCredit($A$2,2015,K$2,$A255)</f>
        <v>0</v>
      </c>
      <c r="L255" s="4">
        <f>[1]!EntCustCredit($A$2,2015,L$2,$A255)</f>
        <v>0</v>
      </c>
      <c r="M255" s="4">
        <f>[1]!EntCustCredit($A$2,2015,M$2,$A255)</f>
        <v>0</v>
      </c>
      <c r="N255" s="4">
        <f>[1]!EntCustCredit($A$2,2015,N$2,$A255)</f>
        <v>0</v>
      </c>
      <c r="O255" s="4">
        <f>[1]!EntCustCredit($A$2,2015,O$2,$A255)</f>
        <v>0</v>
      </c>
      <c r="P255" s="4">
        <f>[1]!EntCustCredit($A$2,2015,P$2,$A255)</f>
        <v>0</v>
      </c>
      <c r="R255" s="31">
        <f t="shared" si="15"/>
        <v>40688</v>
      </c>
      <c r="S255" s="31">
        <f t="shared" si="16"/>
        <v>13562.68</v>
      </c>
      <c r="T255" s="6">
        <f t="shared" si="17"/>
        <v>0.33333366103027923</v>
      </c>
    </row>
    <row r="256" spans="1:20" x14ac:dyDescent="0.25">
      <c r="A256" s="2" t="s">
        <v>154</v>
      </c>
      <c r="B256" s="2" t="s">
        <v>475</v>
      </c>
      <c r="C256" s="32">
        <f>[1]!EntCustDebit($A$2,2015,112,$A256)</f>
        <v>8186</v>
      </c>
      <c r="E256" s="4">
        <f>[1]!EntCustCredit($A$2,2015,E$2,$A256)</f>
        <v>682.09</v>
      </c>
      <c r="F256" s="4">
        <f>[1]!EntCustCredit($A$2,2015,F$2,$A256)</f>
        <v>682.09</v>
      </c>
      <c r="G256" s="4">
        <f>[1]!EntCustCredit($A$2,2015,G$2,$A256)</f>
        <v>682.09</v>
      </c>
      <c r="H256" s="4">
        <f>[1]!EntCustCredit($A$2,2015,H$2,$A256)</f>
        <v>682.09</v>
      </c>
      <c r="I256" s="4">
        <f>[1]!EntCustCredit($A$2,2015,I$2,$A256)</f>
        <v>0</v>
      </c>
      <c r="J256" s="4">
        <f>[1]!EntCustCredit($A$2,2015,J$2,$A256)</f>
        <v>0</v>
      </c>
      <c r="K256" s="4">
        <f>[1]!EntCustCredit($A$2,2015,K$2,$A256)</f>
        <v>0</v>
      </c>
      <c r="L256" s="4">
        <f>[1]!EntCustCredit($A$2,2015,L$2,$A256)</f>
        <v>0</v>
      </c>
      <c r="M256" s="4">
        <f>[1]!EntCustCredit($A$2,2015,M$2,$A256)</f>
        <v>0</v>
      </c>
      <c r="N256" s="4">
        <f>[1]!EntCustCredit($A$2,2015,N$2,$A256)</f>
        <v>0</v>
      </c>
      <c r="O256" s="4">
        <f>[1]!EntCustCredit($A$2,2015,O$2,$A256)</f>
        <v>0</v>
      </c>
      <c r="P256" s="4">
        <f>[1]!EntCustCredit($A$2,2015,P$2,$A256)</f>
        <v>0</v>
      </c>
      <c r="R256" s="31">
        <f t="shared" si="15"/>
        <v>8186</v>
      </c>
      <c r="S256" s="31">
        <f t="shared" si="16"/>
        <v>2728.36</v>
      </c>
      <c r="T256" s="6">
        <f t="shared" si="17"/>
        <v>0.33329587099926705</v>
      </c>
    </row>
    <row r="257" spans="1:20" x14ac:dyDescent="0.25">
      <c r="A257" s="2" t="s">
        <v>155</v>
      </c>
      <c r="B257" s="2" t="s">
        <v>476</v>
      </c>
      <c r="C257" s="32">
        <f>[1]!EntCustDebit($A$2,2015,112,$A257)</f>
        <v>16395</v>
      </c>
      <c r="E257" s="4">
        <f>[1]!EntCustCredit($A$2,2015,E$2,$A257)</f>
        <v>0</v>
      </c>
      <c r="F257" s="4">
        <f>[1]!EntCustCredit($A$2,2015,F$2,$A257)</f>
        <v>2732.5</v>
      </c>
      <c r="G257" s="4">
        <f>[1]!EntCustCredit($A$2,2015,G$2,$A257)</f>
        <v>1366.25</v>
      </c>
      <c r="H257" s="4">
        <f>[1]!EntCustCredit($A$2,2015,H$2,$A257)</f>
        <v>1366.25</v>
      </c>
      <c r="I257" s="4">
        <f>[1]!EntCustCredit($A$2,2015,I$2,$A257)</f>
        <v>0</v>
      </c>
      <c r="J257" s="4">
        <f>[1]!EntCustCredit($A$2,2015,J$2,$A257)</f>
        <v>0</v>
      </c>
      <c r="K257" s="4">
        <f>[1]!EntCustCredit($A$2,2015,K$2,$A257)</f>
        <v>0</v>
      </c>
      <c r="L257" s="4">
        <f>[1]!EntCustCredit($A$2,2015,L$2,$A257)</f>
        <v>0</v>
      </c>
      <c r="M257" s="4">
        <f>[1]!EntCustCredit($A$2,2015,M$2,$A257)</f>
        <v>0</v>
      </c>
      <c r="N257" s="4">
        <f>[1]!EntCustCredit($A$2,2015,N$2,$A257)</f>
        <v>0</v>
      </c>
      <c r="O257" s="4">
        <f>[1]!EntCustCredit($A$2,2015,O$2,$A257)</f>
        <v>0</v>
      </c>
      <c r="P257" s="4">
        <f>[1]!EntCustCredit($A$2,2015,P$2,$A257)</f>
        <v>0</v>
      </c>
      <c r="R257" s="31">
        <f t="shared" si="15"/>
        <v>16395</v>
      </c>
      <c r="S257" s="31">
        <f t="shared" si="16"/>
        <v>5465</v>
      </c>
      <c r="T257" s="6">
        <f t="shared" si="17"/>
        <v>0.33333333333333331</v>
      </c>
    </row>
    <row r="258" spans="1:20" x14ac:dyDescent="0.25">
      <c r="A258" s="2" t="s">
        <v>156</v>
      </c>
      <c r="B258" s="2" t="s">
        <v>477</v>
      </c>
      <c r="C258" s="32">
        <f>[1]!EntCustDebit($A$2,2015,112,$A258)</f>
        <v>48305</v>
      </c>
      <c r="E258" s="4">
        <f>[1]!EntCustCredit($A$2,2015,E$2,$A258)</f>
        <v>2210</v>
      </c>
      <c r="F258" s="4">
        <f>[1]!EntCustCredit($A$2,2015,F$2,$A258)</f>
        <v>2210</v>
      </c>
      <c r="G258" s="4">
        <f>[1]!EntCustCredit($A$2,2015,G$2,$A258)</f>
        <v>2210</v>
      </c>
      <c r="H258" s="4">
        <f>[1]!EntCustCredit($A$2,2015,H$2,$A258)</f>
        <v>2210</v>
      </c>
      <c r="I258" s="4">
        <f>[1]!EntCustCredit($A$2,2015,I$2,$A258)</f>
        <v>0</v>
      </c>
      <c r="J258" s="4">
        <f>[1]!EntCustCredit($A$2,2015,J$2,$A258)</f>
        <v>0</v>
      </c>
      <c r="K258" s="4">
        <f>[1]!EntCustCredit($A$2,2015,K$2,$A258)</f>
        <v>0</v>
      </c>
      <c r="L258" s="4">
        <f>[1]!EntCustCredit($A$2,2015,L$2,$A258)</f>
        <v>0</v>
      </c>
      <c r="M258" s="4">
        <f>[1]!EntCustCredit($A$2,2015,M$2,$A258)</f>
        <v>0</v>
      </c>
      <c r="N258" s="4">
        <f>[1]!EntCustCredit($A$2,2015,N$2,$A258)</f>
        <v>0</v>
      </c>
      <c r="O258" s="4">
        <f>[1]!EntCustCredit($A$2,2015,O$2,$A258)</f>
        <v>0</v>
      </c>
      <c r="P258" s="4">
        <f>[1]!EntCustCredit($A$2,2015,P$2,$A258)</f>
        <v>0</v>
      </c>
      <c r="R258" s="31">
        <f t="shared" si="15"/>
        <v>48305</v>
      </c>
      <c r="S258" s="31">
        <f t="shared" si="16"/>
        <v>8840</v>
      </c>
      <c r="T258" s="6">
        <f t="shared" si="17"/>
        <v>0.18300382983128041</v>
      </c>
    </row>
    <row r="259" spans="1:20" ht="16.5" thickBot="1" x14ac:dyDescent="0.3">
      <c r="C259" s="33">
        <f>SUM(C249:C258)</f>
        <v>280568</v>
      </c>
      <c r="E259" s="33">
        <f t="shared" ref="E259:P259" si="20">SUM(E249:E258)</f>
        <v>11094</v>
      </c>
      <c r="F259" s="33">
        <f t="shared" si="20"/>
        <v>23912.579999999998</v>
      </c>
      <c r="G259" s="33">
        <f t="shared" si="20"/>
        <v>28395.499999999996</v>
      </c>
      <c r="H259" s="33">
        <f t="shared" si="20"/>
        <v>21134</v>
      </c>
      <c r="I259" s="33">
        <f t="shared" si="20"/>
        <v>0</v>
      </c>
      <c r="J259" s="33">
        <f t="shared" si="20"/>
        <v>0</v>
      </c>
      <c r="K259" s="33">
        <f t="shared" si="20"/>
        <v>0</v>
      </c>
      <c r="L259" s="33">
        <f t="shared" si="20"/>
        <v>0</v>
      </c>
      <c r="M259" s="33">
        <f t="shared" si="20"/>
        <v>0</v>
      </c>
      <c r="N259" s="33">
        <f t="shared" si="20"/>
        <v>0</v>
      </c>
      <c r="O259" s="33">
        <f t="shared" si="20"/>
        <v>0</v>
      </c>
      <c r="P259" s="33">
        <f t="shared" si="20"/>
        <v>0</v>
      </c>
      <c r="R259" s="33">
        <f>SUM(R249:R258)</f>
        <v>280568</v>
      </c>
      <c r="S259" s="33">
        <f>SUM(S249:S258)</f>
        <v>84536.08</v>
      </c>
      <c r="T259" s="34">
        <f t="shared" si="17"/>
        <v>0.30130335604915742</v>
      </c>
    </row>
    <row r="260" spans="1:20" ht="16.5" thickTop="1" x14ac:dyDescent="0.25">
      <c r="A260" s="5"/>
      <c r="C260" s="32"/>
      <c r="R260" s="31"/>
      <c r="S260" s="31"/>
    </row>
    <row r="261" spans="1:20" x14ac:dyDescent="0.25">
      <c r="A261" s="5" t="s">
        <v>321</v>
      </c>
    </row>
    <row r="262" spans="1:20" x14ac:dyDescent="0.25">
      <c r="A262" s="5"/>
    </row>
    <row r="263" spans="1:20" x14ac:dyDescent="0.25">
      <c r="A263" s="5" t="s">
        <v>286</v>
      </c>
      <c r="C263" s="8" t="s">
        <v>259</v>
      </c>
      <c r="D263" s="9"/>
      <c r="E263" s="77" t="s">
        <v>280</v>
      </c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9"/>
      <c r="R263" s="80" t="s">
        <v>278</v>
      </c>
      <c r="S263" s="81"/>
      <c r="T263" s="82"/>
    </row>
    <row r="264" spans="1:20" x14ac:dyDescent="0.25">
      <c r="C264" s="10" t="s">
        <v>319</v>
      </c>
      <c r="D264" s="11"/>
      <c r="E264" s="12" t="s">
        <v>260</v>
      </c>
      <c r="F264" s="13" t="s">
        <v>261</v>
      </c>
      <c r="G264" s="13" t="s">
        <v>262</v>
      </c>
      <c r="H264" s="13" t="s">
        <v>263</v>
      </c>
      <c r="I264" s="13" t="s">
        <v>264</v>
      </c>
      <c r="J264" s="13" t="s">
        <v>265</v>
      </c>
      <c r="K264" s="13" t="s">
        <v>266</v>
      </c>
      <c r="L264" s="13" t="s">
        <v>267</v>
      </c>
      <c r="M264" s="13" t="s">
        <v>268</v>
      </c>
      <c r="N264" s="13" t="s">
        <v>269</v>
      </c>
      <c r="O264" s="13" t="s">
        <v>270</v>
      </c>
      <c r="P264" s="14" t="s">
        <v>271</v>
      </c>
      <c r="Q264" s="3"/>
      <c r="R264" s="74" t="s">
        <v>281</v>
      </c>
      <c r="S264" s="75"/>
      <c r="T264" s="76"/>
    </row>
    <row r="265" spans="1:20" x14ac:dyDescent="0.25">
      <c r="C265" s="10" t="s">
        <v>320</v>
      </c>
      <c r="D265" s="11"/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4"/>
      <c r="Q265" s="3"/>
      <c r="R265" s="15" t="s">
        <v>272</v>
      </c>
      <c r="S265" s="16" t="s">
        <v>273</v>
      </c>
      <c r="T265" s="17" t="s">
        <v>273</v>
      </c>
    </row>
    <row r="266" spans="1:20" x14ac:dyDescent="0.25">
      <c r="C266" s="10" t="s">
        <v>282</v>
      </c>
      <c r="D266" s="11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20"/>
      <c r="R266" s="21"/>
      <c r="S266" s="22"/>
      <c r="T266" s="23"/>
    </row>
    <row r="267" spans="1:20" x14ac:dyDescent="0.25">
      <c r="C267" s="24" t="s">
        <v>275</v>
      </c>
      <c r="D267" s="11"/>
      <c r="E267" s="25" t="s">
        <v>275</v>
      </c>
      <c r="F267" s="26" t="s">
        <v>275</v>
      </c>
      <c r="G267" s="26" t="s">
        <v>275</v>
      </c>
      <c r="H267" s="26" t="s">
        <v>275</v>
      </c>
      <c r="I267" s="26" t="s">
        <v>275</v>
      </c>
      <c r="J267" s="26" t="s">
        <v>275</v>
      </c>
      <c r="K267" s="26" t="s">
        <v>275</v>
      </c>
      <c r="L267" s="26" t="s">
        <v>275</v>
      </c>
      <c r="M267" s="26" t="s">
        <v>275</v>
      </c>
      <c r="N267" s="26" t="s">
        <v>275</v>
      </c>
      <c r="O267" s="26" t="s">
        <v>275</v>
      </c>
      <c r="P267" s="27" t="s">
        <v>275</v>
      </c>
      <c r="Q267" s="3"/>
      <c r="R267" s="28" t="s">
        <v>275</v>
      </c>
      <c r="S267" s="29" t="s">
        <v>275</v>
      </c>
      <c r="T267" s="30" t="s">
        <v>322</v>
      </c>
    </row>
    <row r="268" spans="1:20" x14ac:dyDescent="0.25">
      <c r="A268" s="5" t="s">
        <v>295</v>
      </c>
      <c r="C268" s="32"/>
      <c r="R268" s="31"/>
      <c r="S268" s="31"/>
    </row>
    <row r="269" spans="1:20" x14ac:dyDescent="0.25">
      <c r="A269" s="2" t="s">
        <v>157</v>
      </c>
      <c r="B269" s="2" t="s">
        <v>478</v>
      </c>
      <c r="C269" s="32">
        <f>[1]!EntCustDebit($A$2,2015,112,$A269)</f>
        <v>58384</v>
      </c>
      <c r="E269" s="4">
        <f>[1]!EntCustCredit($A$2,2015,E$2,$A269)</f>
        <v>4866</v>
      </c>
      <c r="F269" s="4">
        <f>[1]!EntCustCredit($A$2,2015,F$2,$A269)</f>
        <v>4866</v>
      </c>
      <c r="G269" s="4">
        <f>[1]!EntCustCredit($A$2,2015,G$2,$A269)</f>
        <v>4866</v>
      </c>
      <c r="H269" s="4">
        <f>[1]!EntCustCredit($A$2,2015,H$2,$A269)</f>
        <v>4866</v>
      </c>
      <c r="I269" s="4">
        <f>[1]!EntCustCredit($A$2,2015,I$2,$A269)</f>
        <v>0</v>
      </c>
      <c r="J269" s="4">
        <f>[1]!EntCustCredit($A$2,2015,J$2,$A269)</f>
        <v>0</v>
      </c>
      <c r="K269" s="4">
        <f>[1]!EntCustCredit($A$2,2015,K$2,$A269)</f>
        <v>0</v>
      </c>
      <c r="L269" s="4">
        <f>[1]!EntCustCredit($A$2,2015,L$2,$A269)</f>
        <v>0</v>
      </c>
      <c r="M269" s="4">
        <f>[1]!EntCustCredit($A$2,2015,M$2,$A269)</f>
        <v>0</v>
      </c>
      <c r="N269" s="4">
        <f>[1]!EntCustCredit($A$2,2015,N$2,$A269)</f>
        <v>0</v>
      </c>
      <c r="O269" s="4">
        <f>[1]!EntCustCredit($A$2,2015,O$2,$A269)</f>
        <v>0</v>
      </c>
      <c r="P269" s="4">
        <f>[1]!EntCustCredit($A$2,2015,P$2,$A269)</f>
        <v>0</v>
      </c>
      <c r="R269" s="31">
        <f t="shared" si="15"/>
        <v>58384</v>
      </c>
      <c r="S269" s="31">
        <f t="shared" si="16"/>
        <v>19464</v>
      </c>
      <c r="T269" s="6">
        <f t="shared" si="17"/>
        <v>0.33337900794738284</v>
      </c>
    </row>
    <row r="270" spans="1:20" x14ac:dyDescent="0.25">
      <c r="A270" s="2" t="s">
        <v>158</v>
      </c>
      <c r="B270" s="2" t="s">
        <v>479</v>
      </c>
      <c r="C270" s="32">
        <f>[1]!EntCustDebit($A$2,2015,112,$A270)</f>
        <v>42501</v>
      </c>
      <c r="E270" s="4">
        <f>[1]!EntCustCredit($A$2,2015,E$2,$A270)</f>
        <v>0</v>
      </c>
      <c r="F270" s="4">
        <f>[1]!EntCustCredit($A$2,2015,F$2,$A270)</f>
        <v>3541.75</v>
      </c>
      <c r="G270" s="4">
        <f>[1]!EntCustCredit($A$2,2015,G$2,$A270)</f>
        <v>0</v>
      </c>
      <c r="H270" s="4">
        <f>[1]!EntCustCredit($A$2,2015,H$2,$A270)</f>
        <v>7083.5</v>
      </c>
      <c r="I270" s="4">
        <f>[1]!EntCustCredit($A$2,2015,I$2,$A270)</f>
        <v>0</v>
      </c>
      <c r="J270" s="4">
        <f>[1]!EntCustCredit($A$2,2015,J$2,$A270)</f>
        <v>0</v>
      </c>
      <c r="K270" s="4">
        <f>[1]!EntCustCredit($A$2,2015,K$2,$A270)</f>
        <v>0</v>
      </c>
      <c r="L270" s="4">
        <f>[1]!EntCustCredit($A$2,2015,L$2,$A270)</f>
        <v>0</v>
      </c>
      <c r="M270" s="4">
        <f>[1]!EntCustCredit($A$2,2015,M$2,$A270)</f>
        <v>0</v>
      </c>
      <c r="N270" s="4">
        <f>[1]!EntCustCredit($A$2,2015,N$2,$A270)</f>
        <v>0</v>
      </c>
      <c r="O270" s="4">
        <f>[1]!EntCustCredit($A$2,2015,O$2,$A270)</f>
        <v>0</v>
      </c>
      <c r="P270" s="4">
        <f>[1]!EntCustCredit($A$2,2015,P$2,$A270)</f>
        <v>0</v>
      </c>
      <c r="R270" s="31">
        <f t="shared" si="15"/>
        <v>42501</v>
      </c>
      <c r="S270" s="31">
        <f t="shared" si="16"/>
        <v>10625.25</v>
      </c>
      <c r="T270" s="6">
        <f t="shared" si="17"/>
        <v>0.25</v>
      </c>
    </row>
    <row r="271" spans="1:20" x14ac:dyDescent="0.25">
      <c r="A271" s="2" t="s">
        <v>159</v>
      </c>
      <c r="B271" s="2" t="s">
        <v>480</v>
      </c>
      <c r="C271" s="32">
        <f>[1]!EntCustDebit($A$2,2015,112,$A271)</f>
        <v>6641</v>
      </c>
      <c r="E271" s="4">
        <f>[1]!EntCustCredit($A$2,2015,E$2,$A271)</f>
        <v>0</v>
      </c>
      <c r="F271" s="4">
        <f>[1]!EntCustCredit($A$2,2015,F$2,$A271)</f>
        <v>0</v>
      </c>
      <c r="G271" s="4">
        <f>[1]!EntCustCredit($A$2,2015,G$2,$A271)</f>
        <v>0</v>
      </c>
      <c r="H271" s="4">
        <f>[1]!EntCustCredit($A$2,2015,H$2,$A271)</f>
        <v>0</v>
      </c>
      <c r="I271" s="4">
        <f>[1]!EntCustCredit($A$2,2015,I$2,$A271)</f>
        <v>0</v>
      </c>
      <c r="J271" s="4">
        <f>[1]!EntCustCredit($A$2,2015,J$2,$A271)</f>
        <v>0</v>
      </c>
      <c r="K271" s="4">
        <f>[1]!EntCustCredit($A$2,2015,K$2,$A271)</f>
        <v>0</v>
      </c>
      <c r="L271" s="4">
        <f>[1]!EntCustCredit($A$2,2015,L$2,$A271)</f>
        <v>0</v>
      </c>
      <c r="M271" s="4">
        <f>[1]!EntCustCredit($A$2,2015,M$2,$A271)</f>
        <v>0</v>
      </c>
      <c r="N271" s="4">
        <f>[1]!EntCustCredit($A$2,2015,N$2,$A271)</f>
        <v>0</v>
      </c>
      <c r="O271" s="4">
        <f>[1]!EntCustCredit($A$2,2015,O$2,$A271)</f>
        <v>0</v>
      </c>
      <c r="P271" s="4">
        <f>[1]!EntCustCredit($A$2,2015,P$2,$A271)</f>
        <v>0</v>
      </c>
      <c r="R271" s="31">
        <f t="shared" si="15"/>
        <v>6641</v>
      </c>
      <c r="S271" s="31">
        <f t="shared" si="16"/>
        <v>0</v>
      </c>
      <c r="T271" s="6">
        <f t="shared" si="17"/>
        <v>0</v>
      </c>
    </row>
    <row r="272" spans="1:20" x14ac:dyDescent="0.25">
      <c r="A272" s="2" t="s">
        <v>160</v>
      </c>
      <c r="B272" s="2" t="s">
        <v>481</v>
      </c>
      <c r="C272" s="32">
        <f>[1]!EntCustDebit($A$2,2015,112,$A272)</f>
        <v>37928</v>
      </c>
      <c r="E272" s="4">
        <f>[1]!EntCustCredit($A$2,2015,E$2,$A272)</f>
        <v>0</v>
      </c>
      <c r="F272" s="4">
        <f>[1]!EntCustCredit($A$2,2015,F$2,$A272)</f>
        <v>0</v>
      </c>
      <c r="G272" s="4">
        <f>[1]!EntCustCredit($A$2,2015,G$2,$A272)</f>
        <v>0</v>
      </c>
      <c r="H272" s="4">
        <f>[1]!EntCustCredit($A$2,2015,H$2,$A272)</f>
        <v>5318</v>
      </c>
      <c r="I272" s="4">
        <f>[1]!EntCustCredit($A$2,2015,I$2,$A272)</f>
        <v>0</v>
      </c>
      <c r="J272" s="4">
        <f>[1]!EntCustCredit($A$2,2015,J$2,$A272)</f>
        <v>0</v>
      </c>
      <c r="K272" s="4">
        <f>[1]!EntCustCredit($A$2,2015,K$2,$A272)</f>
        <v>0</v>
      </c>
      <c r="L272" s="4">
        <f>[1]!EntCustCredit($A$2,2015,L$2,$A272)</f>
        <v>0</v>
      </c>
      <c r="M272" s="4">
        <f>[1]!EntCustCredit($A$2,2015,M$2,$A272)</f>
        <v>0</v>
      </c>
      <c r="N272" s="4">
        <f>[1]!EntCustCredit($A$2,2015,N$2,$A272)</f>
        <v>0</v>
      </c>
      <c r="O272" s="4">
        <f>[1]!EntCustCredit($A$2,2015,O$2,$A272)</f>
        <v>0</v>
      </c>
      <c r="P272" s="4">
        <f>[1]!EntCustCredit($A$2,2015,P$2,$A272)</f>
        <v>0</v>
      </c>
      <c r="R272" s="31">
        <f t="shared" si="15"/>
        <v>37928</v>
      </c>
      <c r="S272" s="31">
        <f t="shared" si="16"/>
        <v>5318</v>
      </c>
      <c r="T272" s="6">
        <f t="shared" si="17"/>
        <v>0.14021303522463616</v>
      </c>
    </row>
    <row r="273" spans="1:20" x14ac:dyDescent="0.25">
      <c r="A273" s="2" t="s">
        <v>161</v>
      </c>
      <c r="B273" s="2" t="s">
        <v>482</v>
      </c>
      <c r="C273" s="32">
        <f>[1]!EntCustDebit($A$2,2015,112,$A273)</f>
        <v>62817</v>
      </c>
      <c r="E273" s="4">
        <f>[1]!EntCustCredit($A$2,2015,E$2,$A273)</f>
        <v>0</v>
      </c>
      <c r="F273" s="4">
        <f>[1]!EntCustCredit($A$2,2015,F$2,$A273)</f>
        <v>0</v>
      </c>
      <c r="G273" s="4">
        <f>[1]!EntCustCredit($A$2,2015,G$2,$A273)</f>
        <v>15955</v>
      </c>
      <c r="H273" s="4">
        <f>[1]!EntCustCredit($A$2,2015,H$2,$A273)</f>
        <v>0</v>
      </c>
      <c r="I273" s="4">
        <f>[1]!EntCustCredit($A$2,2015,I$2,$A273)</f>
        <v>0</v>
      </c>
      <c r="J273" s="4">
        <f>[1]!EntCustCredit($A$2,2015,J$2,$A273)</f>
        <v>0</v>
      </c>
      <c r="K273" s="4">
        <f>[1]!EntCustCredit($A$2,2015,K$2,$A273)</f>
        <v>0</v>
      </c>
      <c r="L273" s="4">
        <f>[1]!EntCustCredit($A$2,2015,L$2,$A273)</f>
        <v>0</v>
      </c>
      <c r="M273" s="4">
        <f>[1]!EntCustCredit($A$2,2015,M$2,$A273)</f>
        <v>0</v>
      </c>
      <c r="N273" s="4">
        <f>[1]!EntCustCredit($A$2,2015,N$2,$A273)</f>
        <v>0</v>
      </c>
      <c r="O273" s="4">
        <f>[1]!EntCustCredit($A$2,2015,O$2,$A273)</f>
        <v>0</v>
      </c>
      <c r="P273" s="4">
        <f>[1]!EntCustCredit($A$2,2015,P$2,$A273)</f>
        <v>0</v>
      </c>
      <c r="R273" s="31">
        <f t="shared" si="15"/>
        <v>62817</v>
      </c>
      <c r="S273" s="31">
        <f t="shared" si="16"/>
        <v>15955</v>
      </c>
      <c r="T273" s="6">
        <f t="shared" si="17"/>
        <v>0.2539917538246016</v>
      </c>
    </row>
    <row r="274" spans="1:20" x14ac:dyDescent="0.25">
      <c r="A274" s="2" t="s">
        <v>162</v>
      </c>
      <c r="B274" s="2" t="s">
        <v>483</v>
      </c>
      <c r="C274" s="32">
        <f>[1]!EntCustDebit($A$2,2015,112,$A274)</f>
        <v>31852</v>
      </c>
      <c r="E274" s="4">
        <f>[1]!EntCustCredit($A$2,2015,E$2,$A274)</f>
        <v>2655</v>
      </c>
      <c r="F274" s="4">
        <f>[1]!EntCustCredit($A$2,2015,F$2,$A274)</f>
        <v>2655</v>
      </c>
      <c r="G274" s="4">
        <f>[1]!EntCustCredit($A$2,2015,G$2,$A274)</f>
        <v>2655</v>
      </c>
      <c r="H274" s="4">
        <f>[1]!EntCustCredit($A$2,2015,H$2,$A274)</f>
        <v>2655</v>
      </c>
      <c r="I274" s="4">
        <f>[1]!EntCustCredit($A$2,2015,I$2,$A274)</f>
        <v>0</v>
      </c>
      <c r="J274" s="4">
        <f>[1]!EntCustCredit($A$2,2015,J$2,$A274)</f>
        <v>0</v>
      </c>
      <c r="K274" s="4">
        <f>[1]!EntCustCredit($A$2,2015,K$2,$A274)</f>
        <v>0</v>
      </c>
      <c r="L274" s="4">
        <f>[1]!EntCustCredit($A$2,2015,L$2,$A274)</f>
        <v>0</v>
      </c>
      <c r="M274" s="4">
        <f>[1]!EntCustCredit($A$2,2015,M$2,$A274)</f>
        <v>0</v>
      </c>
      <c r="N274" s="4">
        <f>[1]!EntCustCredit($A$2,2015,N$2,$A274)</f>
        <v>0</v>
      </c>
      <c r="O274" s="4">
        <f>[1]!EntCustCredit($A$2,2015,O$2,$A274)</f>
        <v>0</v>
      </c>
      <c r="P274" s="4">
        <f>[1]!EntCustCredit($A$2,2015,P$2,$A274)</f>
        <v>0</v>
      </c>
      <c r="R274" s="31">
        <f t="shared" si="15"/>
        <v>31852</v>
      </c>
      <c r="S274" s="31">
        <f t="shared" si="16"/>
        <v>10620</v>
      </c>
      <c r="T274" s="6">
        <f t="shared" si="17"/>
        <v>0.33341705387416803</v>
      </c>
    </row>
    <row r="275" spans="1:20" x14ac:dyDescent="0.25">
      <c r="A275" s="2" t="s">
        <v>163</v>
      </c>
      <c r="B275" s="2" t="s">
        <v>484</v>
      </c>
      <c r="C275" s="32">
        <f>[1]!EntCustDebit($A$2,2015,112,$A275)</f>
        <v>53486</v>
      </c>
      <c r="E275" s="4">
        <f>[1]!EntCustCredit($A$2,2015,E$2,$A275)</f>
        <v>0</v>
      </c>
      <c r="F275" s="4">
        <f>[1]!EntCustCredit($A$2,2015,F$2,$A275)</f>
        <v>9868</v>
      </c>
      <c r="G275" s="4">
        <f>[1]!EntCustCredit($A$2,2015,G$2,$A275)</f>
        <v>4934</v>
      </c>
      <c r="H275" s="4">
        <f>[1]!EntCustCredit($A$2,2015,H$2,$A275)</f>
        <v>4934</v>
      </c>
      <c r="I275" s="4">
        <f>[1]!EntCustCredit($A$2,2015,I$2,$A275)</f>
        <v>0</v>
      </c>
      <c r="J275" s="4">
        <f>[1]!EntCustCredit($A$2,2015,J$2,$A275)</f>
        <v>0</v>
      </c>
      <c r="K275" s="4">
        <f>[1]!EntCustCredit($A$2,2015,K$2,$A275)</f>
        <v>0</v>
      </c>
      <c r="L275" s="4">
        <f>[1]!EntCustCredit($A$2,2015,L$2,$A275)</f>
        <v>0</v>
      </c>
      <c r="M275" s="4">
        <f>[1]!EntCustCredit($A$2,2015,M$2,$A275)</f>
        <v>0</v>
      </c>
      <c r="N275" s="4">
        <f>[1]!EntCustCredit($A$2,2015,N$2,$A275)</f>
        <v>0</v>
      </c>
      <c r="O275" s="4">
        <f>[1]!EntCustCredit($A$2,2015,O$2,$A275)</f>
        <v>0</v>
      </c>
      <c r="P275" s="4">
        <f>[1]!EntCustCredit($A$2,2015,P$2,$A275)</f>
        <v>0</v>
      </c>
      <c r="R275" s="31">
        <f t="shared" si="15"/>
        <v>53486</v>
      </c>
      <c r="S275" s="31">
        <f t="shared" si="16"/>
        <v>19736</v>
      </c>
      <c r="T275" s="6">
        <f t="shared" si="17"/>
        <v>0.36899375537523837</v>
      </c>
    </row>
    <row r="276" spans="1:20" x14ac:dyDescent="0.25">
      <c r="A276" s="2" t="s">
        <v>164</v>
      </c>
      <c r="B276" s="2" t="s">
        <v>485</v>
      </c>
      <c r="C276" s="32">
        <f>[1]!EntCustDebit($A$2,2015,112,$A276)</f>
        <v>16500</v>
      </c>
      <c r="E276" s="4">
        <f>[1]!EntCustCredit($A$2,2015,E$2,$A276)</f>
        <v>0</v>
      </c>
      <c r="F276" s="4">
        <f>[1]!EntCustCredit($A$2,2015,F$2,$A276)</f>
        <v>0</v>
      </c>
      <c r="G276" s="4">
        <f>[1]!EntCustCredit($A$2,2015,G$2,$A276)</f>
        <v>0</v>
      </c>
      <c r="H276" s="4">
        <f>[1]!EntCustCredit($A$2,2015,H$2,$A276)</f>
        <v>0</v>
      </c>
      <c r="I276" s="4">
        <f>[1]!EntCustCredit($A$2,2015,I$2,$A276)</f>
        <v>0</v>
      </c>
      <c r="J276" s="4">
        <f>[1]!EntCustCredit($A$2,2015,J$2,$A276)</f>
        <v>0</v>
      </c>
      <c r="K276" s="4">
        <f>[1]!EntCustCredit($A$2,2015,K$2,$A276)</f>
        <v>0</v>
      </c>
      <c r="L276" s="4">
        <f>[1]!EntCustCredit($A$2,2015,L$2,$A276)</f>
        <v>0</v>
      </c>
      <c r="M276" s="4">
        <f>[1]!EntCustCredit($A$2,2015,M$2,$A276)</f>
        <v>0</v>
      </c>
      <c r="N276" s="4">
        <f>[1]!EntCustCredit($A$2,2015,N$2,$A276)</f>
        <v>0</v>
      </c>
      <c r="O276" s="4">
        <f>[1]!EntCustCredit($A$2,2015,O$2,$A276)</f>
        <v>0</v>
      </c>
      <c r="P276" s="4">
        <f>[1]!EntCustCredit($A$2,2015,P$2,$A276)</f>
        <v>0</v>
      </c>
      <c r="R276" s="31">
        <f t="shared" si="15"/>
        <v>16500</v>
      </c>
      <c r="S276" s="31">
        <f t="shared" si="16"/>
        <v>0</v>
      </c>
      <c r="T276" s="6">
        <f t="shared" si="17"/>
        <v>0</v>
      </c>
    </row>
    <row r="277" spans="1:20" x14ac:dyDescent="0.25">
      <c r="A277" s="2" t="s">
        <v>165</v>
      </c>
      <c r="B277" s="2" t="s">
        <v>486</v>
      </c>
      <c r="C277" s="32">
        <f>[1]!EntCustDebit($A$2,2015,112,$A277)</f>
        <v>17202</v>
      </c>
      <c r="E277" s="4">
        <f>[1]!EntCustCredit($A$2,2015,E$2,$A277)</f>
        <v>0</v>
      </c>
      <c r="F277" s="4">
        <f>[1]!EntCustCredit($A$2,2015,F$2,$A277)</f>
        <v>800</v>
      </c>
      <c r="G277" s="4">
        <f>[1]!EntCustCredit($A$2,2015,G$2,$A277)</f>
        <v>2000</v>
      </c>
      <c r="H277" s="4">
        <f>[1]!EntCustCredit($A$2,2015,H$2,$A277)</f>
        <v>0</v>
      </c>
      <c r="I277" s="4">
        <f>[1]!EntCustCredit($A$2,2015,I$2,$A277)</f>
        <v>0</v>
      </c>
      <c r="J277" s="4">
        <f>[1]!EntCustCredit($A$2,2015,J$2,$A277)</f>
        <v>0</v>
      </c>
      <c r="K277" s="4">
        <f>[1]!EntCustCredit($A$2,2015,K$2,$A277)</f>
        <v>0</v>
      </c>
      <c r="L277" s="4">
        <f>[1]!EntCustCredit($A$2,2015,L$2,$A277)</f>
        <v>0</v>
      </c>
      <c r="M277" s="4">
        <f>[1]!EntCustCredit($A$2,2015,M$2,$A277)</f>
        <v>0</v>
      </c>
      <c r="N277" s="4">
        <f>[1]!EntCustCredit($A$2,2015,N$2,$A277)</f>
        <v>0</v>
      </c>
      <c r="O277" s="4">
        <f>[1]!EntCustCredit($A$2,2015,O$2,$A277)</f>
        <v>0</v>
      </c>
      <c r="P277" s="4">
        <f>[1]!EntCustCredit($A$2,2015,P$2,$A277)</f>
        <v>0</v>
      </c>
      <c r="R277" s="31">
        <f t="shared" si="15"/>
        <v>17202</v>
      </c>
      <c r="S277" s="31">
        <f t="shared" si="16"/>
        <v>2800</v>
      </c>
      <c r="T277" s="6">
        <f t="shared" si="17"/>
        <v>0.16277177072433438</v>
      </c>
    </row>
    <row r="278" spans="1:20" x14ac:dyDescent="0.25">
      <c r="A278" s="2" t="s">
        <v>166</v>
      </c>
      <c r="B278" s="2" t="s">
        <v>487</v>
      </c>
      <c r="C278" s="32">
        <f>[1]!EntCustDebit($A$2,2015,112,$A278)</f>
        <v>15546</v>
      </c>
      <c r="E278" s="4">
        <f>[1]!EntCustCredit($A$2,2015,E$2,$A278)</f>
        <v>0</v>
      </c>
      <c r="F278" s="4">
        <f>[1]!EntCustCredit($A$2,2015,F$2,$A278)</f>
        <v>1300</v>
      </c>
      <c r="G278" s="4">
        <f>[1]!EntCustCredit($A$2,2015,G$2,$A278)</f>
        <v>1300</v>
      </c>
      <c r="H278" s="4">
        <f>[1]!EntCustCredit($A$2,2015,H$2,$A278)</f>
        <v>1300</v>
      </c>
      <c r="I278" s="4">
        <f>[1]!EntCustCredit($A$2,2015,I$2,$A278)</f>
        <v>0</v>
      </c>
      <c r="J278" s="4">
        <f>[1]!EntCustCredit($A$2,2015,J$2,$A278)</f>
        <v>0</v>
      </c>
      <c r="K278" s="4">
        <f>[1]!EntCustCredit($A$2,2015,K$2,$A278)</f>
        <v>0</v>
      </c>
      <c r="L278" s="4">
        <f>[1]!EntCustCredit($A$2,2015,L$2,$A278)</f>
        <v>0</v>
      </c>
      <c r="M278" s="4">
        <f>[1]!EntCustCredit($A$2,2015,M$2,$A278)</f>
        <v>0</v>
      </c>
      <c r="N278" s="4">
        <f>[1]!EntCustCredit($A$2,2015,N$2,$A278)</f>
        <v>0</v>
      </c>
      <c r="O278" s="4">
        <f>[1]!EntCustCredit($A$2,2015,O$2,$A278)</f>
        <v>0</v>
      </c>
      <c r="P278" s="4">
        <f>[1]!EntCustCredit($A$2,2015,P$2,$A278)</f>
        <v>0</v>
      </c>
      <c r="R278" s="31">
        <f t="shared" si="15"/>
        <v>15546</v>
      </c>
      <c r="S278" s="31">
        <f t="shared" si="16"/>
        <v>3900</v>
      </c>
      <c r="T278" s="6">
        <f t="shared" si="17"/>
        <v>0.25086839058278659</v>
      </c>
    </row>
    <row r="279" spans="1:20" x14ac:dyDescent="0.25">
      <c r="A279" s="2" t="s">
        <v>167</v>
      </c>
      <c r="B279" s="2" t="s">
        <v>488</v>
      </c>
      <c r="C279" s="32">
        <f>[1]!EntCustDebit($A$2,2015,112,$A279)</f>
        <v>12612</v>
      </c>
      <c r="E279" s="4">
        <f>[1]!EntCustCredit($A$2,2015,E$2,$A279)</f>
        <v>0</v>
      </c>
      <c r="F279" s="4">
        <f>[1]!EntCustCredit($A$2,2015,F$2,$A279)</f>
        <v>1051</v>
      </c>
      <c r="G279" s="4">
        <f>[1]!EntCustCredit($A$2,2015,G$2,$A279)</f>
        <v>2102</v>
      </c>
      <c r="H279" s="4">
        <f>[1]!EntCustCredit($A$2,2015,H$2,$A279)</f>
        <v>1051</v>
      </c>
      <c r="I279" s="4">
        <f>[1]!EntCustCredit($A$2,2015,I$2,$A279)</f>
        <v>0</v>
      </c>
      <c r="J279" s="4">
        <f>[1]!EntCustCredit($A$2,2015,J$2,$A279)</f>
        <v>0</v>
      </c>
      <c r="K279" s="4">
        <f>[1]!EntCustCredit($A$2,2015,K$2,$A279)</f>
        <v>0</v>
      </c>
      <c r="L279" s="4">
        <f>[1]!EntCustCredit($A$2,2015,L$2,$A279)</f>
        <v>0</v>
      </c>
      <c r="M279" s="4">
        <f>[1]!EntCustCredit($A$2,2015,M$2,$A279)</f>
        <v>0</v>
      </c>
      <c r="N279" s="4">
        <f>[1]!EntCustCredit($A$2,2015,N$2,$A279)</f>
        <v>0</v>
      </c>
      <c r="O279" s="4">
        <f>[1]!EntCustCredit($A$2,2015,O$2,$A279)</f>
        <v>0</v>
      </c>
      <c r="P279" s="4">
        <f>[1]!EntCustCredit($A$2,2015,P$2,$A279)</f>
        <v>0</v>
      </c>
      <c r="R279" s="31">
        <f t="shared" si="15"/>
        <v>12612</v>
      </c>
      <c r="S279" s="31">
        <f t="shared" si="16"/>
        <v>4204</v>
      </c>
      <c r="T279" s="6">
        <f t="shared" si="17"/>
        <v>0.33333333333333331</v>
      </c>
    </row>
    <row r="280" spans="1:20" x14ac:dyDescent="0.25">
      <c r="A280" s="2" t="s">
        <v>168</v>
      </c>
      <c r="B280" s="2" t="s">
        <v>489</v>
      </c>
      <c r="C280" s="32">
        <f>[1]!EntCustDebit($A$2,2015,112,$A280)</f>
        <v>15326</v>
      </c>
      <c r="E280" s="4">
        <f>[1]!EntCustCredit($A$2,2015,E$2,$A280)</f>
        <v>0</v>
      </c>
      <c r="F280" s="4">
        <f>[1]!EntCustCredit($A$2,2015,F$2,$A280)</f>
        <v>0</v>
      </c>
      <c r="G280" s="4">
        <f>[1]!EntCustCredit($A$2,2015,G$2,$A280)</f>
        <v>0</v>
      </c>
      <c r="H280" s="4">
        <f>[1]!EntCustCredit($A$2,2015,H$2,$A280)</f>
        <v>0</v>
      </c>
      <c r="I280" s="4">
        <f>[1]!EntCustCredit($A$2,2015,I$2,$A280)</f>
        <v>0</v>
      </c>
      <c r="J280" s="4">
        <f>[1]!EntCustCredit($A$2,2015,J$2,$A280)</f>
        <v>0</v>
      </c>
      <c r="K280" s="4">
        <f>[1]!EntCustCredit($A$2,2015,K$2,$A280)</f>
        <v>0</v>
      </c>
      <c r="L280" s="4">
        <f>[1]!EntCustCredit($A$2,2015,L$2,$A280)</f>
        <v>0</v>
      </c>
      <c r="M280" s="4">
        <f>[1]!EntCustCredit($A$2,2015,M$2,$A280)</f>
        <v>0</v>
      </c>
      <c r="N280" s="4">
        <f>[1]!EntCustCredit($A$2,2015,N$2,$A280)</f>
        <v>0</v>
      </c>
      <c r="O280" s="4">
        <f>[1]!EntCustCredit($A$2,2015,O$2,$A280)</f>
        <v>0</v>
      </c>
      <c r="P280" s="4">
        <f>[1]!EntCustCredit($A$2,2015,P$2,$A280)</f>
        <v>0</v>
      </c>
      <c r="R280" s="31">
        <f t="shared" si="15"/>
        <v>15326</v>
      </c>
      <c r="S280" s="31">
        <f t="shared" si="16"/>
        <v>0</v>
      </c>
      <c r="T280" s="6">
        <f t="shared" si="17"/>
        <v>0</v>
      </c>
    </row>
    <row r="281" spans="1:20" x14ac:dyDescent="0.25">
      <c r="A281" s="2" t="s">
        <v>169</v>
      </c>
      <c r="B281" s="2" t="s">
        <v>490</v>
      </c>
      <c r="C281" s="32">
        <f>[1]!EntCustDebit($A$2,2015,112,$A281)</f>
        <v>8564</v>
      </c>
      <c r="E281" s="4">
        <f>[1]!EntCustCredit($A$2,2015,E$2,$A281)</f>
        <v>0</v>
      </c>
      <c r="F281" s="4">
        <f>[1]!EntCustCredit($A$2,2015,F$2,$A281)</f>
        <v>0</v>
      </c>
      <c r="G281" s="4">
        <f>[1]!EntCustCredit($A$2,2015,G$2,$A281)</f>
        <v>2142</v>
      </c>
      <c r="H281" s="4">
        <f>[1]!EntCustCredit($A$2,2015,H$2,$A281)</f>
        <v>0</v>
      </c>
      <c r="I281" s="4">
        <f>[1]!EntCustCredit($A$2,2015,I$2,$A281)</f>
        <v>0</v>
      </c>
      <c r="J281" s="4">
        <f>[1]!EntCustCredit($A$2,2015,J$2,$A281)</f>
        <v>0</v>
      </c>
      <c r="K281" s="4">
        <f>[1]!EntCustCredit($A$2,2015,K$2,$A281)</f>
        <v>0</v>
      </c>
      <c r="L281" s="4">
        <f>[1]!EntCustCredit($A$2,2015,L$2,$A281)</f>
        <v>0</v>
      </c>
      <c r="M281" s="4">
        <f>[1]!EntCustCredit($A$2,2015,M$2,$A281)</f>
        <v>0</v>
      </c>
      <c r="N281" s="4">
        <f>[1]!EntCustCredit($A$2,2015,N$2,$A281)</f>
        <v>0</v>
      </c>
      <c r="O281" s="4">
        <f>[1]!EntCustCredit($A$2,2015,O$2,$A281)</f>
        <v>0</v>
      </c>
      <c r="P281" s="4">
        <f>[1]!EntCustCredit($A$2,2015,P$2,$A281)</f>
        <v>0</v>
      </c>
      <c r="R281" s="31">
        <f t="shared" si="15"/>
        <v>8564</v>
      </c>
      <c r="S281" s="31">
        <f t="shared" si="16"/>
        <v>2142</v>
      </c>
      <c r="T281" s="6">
        <f t="shared" si="17"/>
        <v>0.25011676786548342</v>
      </c>
    </row>
    <row r="282" spans="1:20" x14ac:dyDescent="0.25">
      <c r="A282" s="2" t="s">
        <v>170</v>
      </c>
      <c r="B282" s="2" t="s">
        <v>491</v>
      </c>
      <c r="C282" s="32">
        <f>[1]!EntCustDebit($A$2,2015,112,$A282)</f>
        <v>4687</v>
      </c>
      <c r="E282" s="4">
        <f>[1]!EntCustCredit($A$2,2015,E$2,$A282)</f>
        <v>500</v>
      </c>
      <c r="F282" s="4">
        <f>[1]!EntCustCredit($A$2,2015,F$2,$A282)</f>
        <v>0</v>
      </c>
      <c r="G282" s="4">
        <f>[1]!EntCustCredit($A$2,2015,G$2,$A282)</f>
        <v>0</v>
      </c>
      <c r="H282" s="4">
        <f>[1]!EntCustCredit($A$2,2015,H$2,$A282)</f>
        <v>0</v>
      </c>
      <c r="I282" s="4">
        <f>[1]!EntCustCredit($A$2,2015,I$2,$A282)</f>
        <v>0</v>
      </c>
      <c r="J282" s="4">
        <f>[1]!EntCustCredit($A$2,2015,J$2,$A282)</f>
        <v>0</v>
      </c>
      <c r="K282" s="4">
        <f>[1]!EntCustCredit($A$2,2015,K$2,$A282)</f>
        <v>0</v>
      </c>
      <c r="L282" s="4">
        <f>[1]!EntCustCredit($A$2,2015,L$2,$A282)</f>
        <v>0</v>
      </c>
      <c r="M282" s="4">
        <f>[1]!EntCustCredit($A$2,2015,M$2,$A282)</f>
        <v>0</v>
      </c>
      <c r="N282" s="4">
        <f>[1]!EntCustCredit($A$2,2015,N$2,$A282)</f>
        <v>0</v>
      </c>
      <c r="O282" s="4">
        <f>[1]!EntCustCredit($A$2,2015,O$2,$A282)</f>
        <v>0</v>
      </c>
      <c r="P282" s="4">
        <f>[1]!EntCustCredit($A$2,2015,P$2,$A282)</f>
        <v>0</v>
      </c>
      <c r="R282" s="31">
        <f t="shared" si="15"/>
        <v>4687</v>
      </c>
      <c r="S282" s="31">
        <f t="shared" si="16"/>
        <v>500</v>
      </c>
      <c r="T282" s="6">
        <f t="shared" si="17"/>
        <v>0.10667804565820355</v>
      </c>
    </row>
    <row r="283" spans="1:20" x14ac:dyDescent="0.25">
      <c r="A283" s="2" t="s">
        <v>171</v>
      </c>
      <c r="B283" s="2" t="s">
        <v>492</v>
      </c>
      <c r="C283" s="32">
        <f>[1]!EntCustDebit($A$2,2015,112,$A283)</f>
        <v>6650</v>
      </c>
      <c r="E283" s="4">
        <f>[1]!EntCustCredit($A$2,2015,E$2,$A283)</f>
        <v>0</v>
      </c>
      <c r="F283" s="4">
        <f>[1]!EntCustCredit($A$2,2015,F$2,$A283)</f>
        <v>1108.32</v>
      </c>
      <c r="G283" s="4">
        <f>[1]!EntCustCredit($A$2,2015,G$2,$A283)</f>
        <v>554.16000000000008</v>
      </c>
      <c r="H283" s="4">
        <f>[1]!EntCustCredit($A$2,2015,H$2,$A283)</f>
        <v>554.16</v>
      </c>
      <c r="I283" s="4">
        <f>[1]!EntCustCredit($A$2,2015,I$2,$A283)</f>
        <v>0</v>
      </c>
      <c r="J283" s="4">
        <f>[1]!EntCustCredit($A$2,2015,J$2,$A283)</f>
        <v>0</v>
      </c>
      <c r="K283" s="4">
        <f>[1]!EntCustCredit($A$2,2015,K$2,$A283)</f>
        <v>0</v>
      </c>
      <c r="L283" s="4">
        <f>[1]!EntCustCredit($A$2,2015,L$2,$A283)</f>
        <v>0</v>
      </c>
      <c r="M283" s="4">
        <f>[1]!EntCustCredit($A$2,2015,M$2,$A283)</f>
        <v>0</v>
      </c>
      <c r="N283" s="4">
        <f>[1]!EntCustCredit($A$2,2015,N$2,$A283)</f>
        <v>0</v>
      </c>
      <c r="O283" s="4">
        <f>[1]!EntCustCredit($A$2,2015,O$2,$A283)</f>
        <v>0</v>
      </c>
      <c r="P283" s="4">
        <f>[1]!EntCustCredit($A$2,2015,P$2,$A283)</f>
        <v>0</v>
      </c>
      <c r="R283" s="31">
        <f t="shared" si="15"/>
        <v>6650</v>
      </c>
      <c r="S283" s="31">
        <f t="shared" si="16"/>
        <v>2216.64</v>
      </c>
      <c r="T283" s="6">
        <f t="shared" si="17"/>
        <v>0.33332932330827064</v>
      </c>
    </row>
    <row r="284" spans="1:20" x14ac:dyDescent="0.25">
      <c r="A284" s="2" t="s">
        <v>172</v>
      </c>
      <c r="B284" s="2" t="s">
        <v>493</v>
      </c>
      <c r="C284" s="32">
        <f>[1]!EntCustDebit($A$2,2015,112,$A284)</f>
        <v>22022</v>
      </c>
      <c r="E284" s="4">
        <f>[1]!EntCustCredit($A$2,2015,E$2,$A284)</f>
        <v>1835.17</v>
      </c>
      <c r="F284" s="4">
        <f>[1]!EntCustCredit($A$2,2015,F$2,$A284)</f>
        <v>1835.17</v>
      </c>
      <c r="G284" s="4">
        <f>[1]!EntCustCredit($A$2,2015,G$2,$A284)</f>
        <v>1835.17</v>
      </c>
      <c r="H284" s="4">
        <f>[1]!EntCustCredit($A$2,2015,H$2,$A284)</f>
        <v>1835.17</v>
      </c>
      <c r="I284" s="4">
        <f>[1]!EntCustCredit($A$2,2015,I$2,$A284)</f>
        <v>0</v>
      </c>
      <c r="J284" s="4">
        <f>[1]!EntCustCredit($A$2,2015,J$2,$A284)</f>
        <v>0</v>
      </c>
      <c r="K284" s="4">
        <f>[1]!EntCustCredit($A$2,2015,K$2,$A284)</f>
        <v>0</v>
      </c>
      <c r="L284" s="4">
        <f>[1]!EntCustCredit($A$2,2015,L$2,$A284)</f>
        <v>0</v>
      </c>
      <c r="M284" s="4">
        <f>[1]!EntCustCredit($A$2,2015,M$2,$A284)</f>
        <v>0</v>
      </c>
      <c r="N284" s="4">
        <f>[1]!EntCustCredit($A$2,2015,N$2,$A284)</f>
        <v>0</v>
      </c>
      <c r="O284" s="4">
        <f>[1]!EntCustCredit($A$2,2015,O$2,$A284)</f>
        <v>0</v>
      </c>
      <c r="P284" s="4">
        <f>[1]!EntCustCredit($A$2,2015,P$2,$A284)</f>
        <v>0</v>
      </c>
      <c r="R284" s="31">
        <f t="shared" si="15"/>
        <v>22022</v>
      </c>
      <c r="S284" s="31">
        <f t="shared" si="16"/>
        <v>7340.68</v>
      </c>
      <c r="T284" s="6">
        <f t="shared" si="17"/>
        <v>0.33333393878848427</v>
      </c>
    </row>
    <row r="285" spans="1:20" x14ac:dyDescent="0.25">
      <c r="A285" s="2" t="s">
        <v>173</v>
      </c>
      <c r="B285" s="2" t="s">
        <v>494</v>
      </c>
      <c r="C285" s="32">
        <f>[1]!EntCustDebit($A$2,2015,112,$A285)</f>
        <v>9568</v>
      </c>
      <c r="E285" s="4">
        <f>[1]!EntCustCredit($A$2,2015,E$2,$A285)</f>
        <v>797.33</v>
      </c>
      <c r="F285" s="4">
        <f>[1]!EntCustCredit($A$2,2015,F$2,$A285)</f>
        <v>797.33</v>
      </c>
      <c r="G285" s="4">
        <f>[1]!EntCustCredit($A$2,2015,G$2,$A285)</f>
        <v>797.33</v>
      </c>
      <c r="H285" s="4">
        <f>[1]!EntCustCredit($A$2,2015,H$2,$A285)</f>
        <v>797.33</v>
      </c>
      <c r="I285" s="4">
        <f>[1]!EntCustCredit($A$2,2015,I$2,$A285)</f>
        <v>0</v>
      </c>
      <c r="J285" s="4">
        <f>[1]!EntCustCredit($A$2,2015,J$2,$A285)</f>
        <v>0</v>
      </c>
      <c r="K285" s="4">
        <f>[1]!EntCustCredit($A$2,2015,K$2,$A285)</f>
        <v>0</v>
      </c>
      <c r="L285" s="4">
        <f>[1]!EntCustCredit($A$2,2015,L$2,$A285)</f>
        <v>0</v>
      </c>
      <c r="M285" s="4">
        <f>[1]!EntCustCredit($A$2,2015,M$2,$A285)</f>
        <v>0</v>
      </c>
      <c r="N285" s="4">
        <f>[1]!EntCustCredit($A$2,2015,N$2,$A285)</f>
        <v>0</v>
      </c>
      <c r="O285" s="4">
        <f>[1]!EntCustCredit($A$2,2015,O$2,$A285)</f>
        <v>0</v>
      </c>
      <c r="P285" s="4">
        <f>[1]!EntCustCredit($A$2,2015,P$2,$A285)</f>
        <v>0</v>
      </c>
      <c r="R285" s="31">
        <f t="shared" si="15"/>
        <v>9568</v>
      </c>
      <c r="S285" s="31">
        <f t="shared" si="16"/>
        <v>3189.32</v>
      </c>
      <c r="T285" s="6">
        <f t="shared" si="17"/>
        <v>0.33333193979933112</v>
      </c>
    </row>
    <row r="286" spans="1:20" ht="16.5" thickBot="1" x14ac:dyDescent="0.3">
      <c r="C286" s="33">
        <f>SUM(C269:C285)</f>
        <v>422286</v>
      </c>
      <c r="E286" s="33">
        <f t="shared" ref="E286:P286" si="21">SUM(E269:E285)</f>
        <v>10653.5</v>
      </c>
      <c r="F286" s="33">
        <f t="shared" si="21"/>
        <v>27822.57</v>
      </c>
      <c r="G286" s="33">
        <f t="shared" si="21"/>
        <v>39140.660000000003</v>
      </c>
      <c r="H286" s="33">
        <f t="shared" si="21"/>
        <v>30394.160000000003</v>
      </c>
      <c r="I286" s="33">
        <f t="shared" si="21"/>
        <v>0</v>
      </c>
      <c r="J286" s="33">
        <f t="shared" si="21"/>
        <v>0</v>
      </c>
      <c r="K286" s="33">
        <f t="shared" si="21"/>
        <v>0</v>
      </c>
      <c r="L286" s="33">
        <f t="shared" si="21"/>
        <v>0</v>
      </c>
      <c r="M286" s="33">
        <f t="shared" si="21"/>
        <v>0</v>
      </c>
      <c r="N286" s="33">
        <f t="shared" si="21"/>
        <v>0</v>
      </c>
      <c r="O286" s="33">
        <f t="shared" si="21"/>
        <v>0</v>
      </c>
      <c r="P286" s="33">
        <f t="shared" si="21"/>
        <v>0</v>
      </c>
      <c r="R286" s="33">
        <f>SUM(R269:R285)</f>
        <v>422286</v>
      </c>
      <c r="S286" s="33">
        <f>SUM(S269:S285)</f>
        <v>108010.89000000001</v>
      </c>
      <c r="T286" s="34">
        <f>+S286/R286</f>
        <v>0.25577663005640733</v>
      </c>
    </row>
    <row r="287" spans="1:20" ht="16.5" thickTop="1" x14ac:dyDescent="0.25">
      <c r="A287" s="5"/>
      <c r="C287" s="32"/>
      <c r="R287" s="31"/>
      <c r="S287" s="31"/>
    </row>
    <row r="288" spans="1:20" x14ac:dyDescent="0.25">
      <c r="A288" s="5" t="s">
        <v>321</v>
      </c>
    </row>
    <row r="289" spans="1:20" x14ac:dyDescent="0.25">
      <c r="A289" s="5"/>
    </row>
    <row r="290" spans="1:20" x14ac:dyDescent="0.25">
      <c r="A290" s="5" t="s">
        <v>286</v>
      </c>
      <c r="C290" s="8" t="s">
        <v>259</v>
      </c>
      <c r="D290" s="9"/>
      <c r="E290" s="77" t="s">
        <v>280</v>
      </c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9"/>
      <c r="R290" s="80" t="s">
        <v>278</v>
      </c>
      <c r="S290" s="81"/>
      <c r="T290" s="82"/>
    </row>
    <row r="291" spans="1:20" x14ac:dyDescent="0.25">
      <c r="C291" s="10" t="s">
        <v>319</v>
      </c>
      <c r="D291" s="11"/>
      <c r="E291" s="12" t="s">
        <v>260</v>
      </c>
      <c r="F291" s="13" t="s">
        <v>261</v>
      </c>
      <c r="G291" s="13" t="s">
        <v>262</v>
      </c>
      <c r="H291" s="13" t="s">
        <v>263</v>
      </c>
      <c r="I291" s="13" t="s">
        <v>264</v>
      </c>
      <c r="J291" s="13" t="s">
        <v>265</v>
      </c>
      <c r="K291" s="13" t="s">
        <v>266</v>
      </c>
      <c r="L291" s="13" t="s">
        <v>267</v>
      </c>
      <c r="M291" s="13" t="s">
        <v>268</v>
      </c>
      <c r="N291" s="13" t="s">
        <v>269</v>
      </c>
      <c r="O291" s="13" t="s">
        <v>270</v>
      </c>
      <c r="P291" s="14" t="s">
        <v>271</v>
      </c>
      <c r="Q291" s="3"/>
      <c r="R291" s="74" t="s">
        <v>281</v>
      </c>
      <c r="S291" s="75"/>
      <c r="T291" s="76"/>
    </row>
    <row r="292" spans="1:20" x14ac:dyDescent="0.25">
      <c r="C292" s="10" t="s">
        <v>320</v>
      </c>
      <c r="D292" s="11"/>
      <c r="E292" s="1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4"/>
      <c r="Q292" s="3"/>
      <c r="R292" s="15" t="s">
        <v>272</v>
      </c>
      <c r="S292" s="16" t="s">
        <v>273</v>
      </c>
      <c r="T292" s="17" t="s">
        <v>273</v>
      </c>
    </row>
    <row r="293" spans="1:20" x14ac:dyDescent="0.25">
      <c r="C293" s="10" t="s">
        <v>282</v>
      </c>
      <c r="D293" s="11"/>
      <c r="E293" s="18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20"/>
      <c r="R293" s="21"/>
      <c r="S293" s="22"/>
      <c r="T293" s="23"/>
    </row>
    <row r="294" spans="1:20" x14ac:dyDescent="0.25">
      <c r="C294" s="24" t="s">
        <v>275</v>
      </c>
      <c r="D294" s="11"/>
      <c r="E294" s="25" t="s">
        <v>275</v>
      </c>
      <c r="F294" s="26" t="s">
        <v>275</v>
      </c>
      <c r="G294" s="26" t="s">
        <v>275</v>
      </c>
      <c r="H294" s="26" t="s">
        <v>275</v>
      </c>
      <c r="I294" s="26" t="s">
        <v>275</v>
      </c>
      <c r="J294" s="26" t="s">
        <v>275</v>
      </c>
      <c r="K294" s="26" t="s">
        <v>275</v>
      </c>
      <c r="L294" s="26" t="s">
        <v>275</v>
      </c>
      <c r="M294" s="26" t="s">
        <v>275</v>
      </c>
      <c r="N294" s="26" t="s">
        <v>275</v>
      </c>
      <c r="O294" s="26" t="s">
        <v>275</v>
      </c>
      <c r="P294" s="27" t="s">
        <v>275</v>
      </c>
      <c r="Q294" s="3"/>
      <c r="R294" s="28" t="s">
        <v>275</v>
      </c>
      <c r="S294" s="29" t="s">
        <v>275</v>
      </c>
      <c r="T294" s="30" t="s">
        <v>322</v>
      </c>
    </row>
    <row r="295" spans="1:20" x14ac:dyDescent="0.25">
      <c r="A295" s="5" t="s">
        <v>296</v>
      </c>
      <c r="C295" s="32"/>
      <c r="R295" s="31"/>
      <c r="S295" s="31"/>
    </row>
    <row r="296" spans="1:20" x14ac:dyDescent="0.25">
      <c r="A296" s="2" t="s">
        <v>174</v>
      </c>
      <c r="B296" s="2" t="s">
        <v>495</v>
      </c>
      <c r="C296" s="32">
        <f>[1]!EntCustDebit($A$2,2015,112,$A296)</f>
        <v>7456</v>
      </c>
      <c r="E296" s="4">
        <f>[1]!EntCustCredit($A$2,2015,E$2,$A296)</f>
        <v>621.33000000000004</v>
      </c>
      <c r="F296" s="4">
        <f>[1]!EntCustCredit($A$2,2015,F$2,$A296)</f>
        <v>621.33000000000004</v>
      </c>
      <c r="G296" s="4">
        <f>[1]!EntCustCredit($A$2,2015,G$2,$A296)</f>
        <v>621.33000000000004</v>
      </c>
      <c r="H296" s="4">
        <f>[1]!EntCustCredit($A$2,2015,H$2,$A296)</f>
        <v>621.33000000000004</v>
      </c>
      <c r="I296" s="4">
        <f>[1]!EntCustCredit($A$2,2015,I$2,$A296)</f>
        <v>0</v>
      </c>
      <c r="J296" s="4">
        <f>[1]!EntCustCredit($A$2,2015,J$2,$A296)</f>
        <v>0</v>
      </c>
      <c r="K296" s="4">
        <f>[1]!EntCustCredit($A$2,2015,K$2,$A296)</f>
        <v>0</v>
      </c>
      <c r="L296" s="4">
        <f>[1]!EntCustCredit($A$2,2015,L$2,$A296)</f>
        <v>0</v>
      </c>
      <c r="M296" s="4">
        <f>[1]!EntCustCredit($A$2,2015,M$2,$A296)</f>
        <v>0</v>
      </c>
      <c r="N296" s="4">
        <f>[1]!EntCustCredit($A$2,2015,N$2,$A296)</f>
        <v>0</v>
      </c>
      <c r="O296" s="4">
        <f>[1]!EntCustCredit($A$2,2015,O$2,$A296)</f>
        <v>0</v>
      </c>
      <c r="P296" s="4">
        <f>[1]!EntCustCredit($A$2,2015,P$2,$A296)</f>
        <v>0</v>
      </c>
      <c r="R296" s="31">
        <f t="shared" si="15"/>
        <v>7456</v>
      </c>
      <c r="S296" s="31">
        <f t="shared" si="16"/>
        <v>2485.3200000000002</v>
      </c>
      <c r="T296" s="6">
        <f t="shared" si="17"/>
        <v>0.33333154506437768</v>
      </c>
    </row>
    <row r="297" spans="1:20" x14ac:dyDescent="0.25">
      <c r="A297" s="2" t="s">
        <v>175</v>
      </c>
      <c r="B297" s="2" t="s">
        <v>496</v>
      </c>
      <c r="C297" s="32">
        <f>[1]!EntCustDebit($A$2,2015,112,$A297)</f>
        <v>21372</v>
      </c>
      <c r="E297" s="4">
        <f>[1]!EntCustCredit($A$2,2015,E$2,$A297)</f>
        <v>0</v>
      </c>
      <c r="F297" s="4">
        <f>[1]!EntCustCredit($A$2,2015,F$2,$A297)</f>
        <v>0</v>
      </c>
      <c r="G297" s="4">
        <f>[1]!EntCustCredit($A$2,2015,G$2,$A297)</f>
        <v>0</v>
      </c>
      <c r="H297" s="4">
        <f>[1]!EntCustCredit($A$2,2015,H$2,$A297)</f>
        <v>1000</v>
      </c>
      <c r="I297" s="4">
        <f>[1]!EntCustCredit($A$2,2015,I$2,$A297)</f>
        <v>0</v>
      </c>
      <c r="J297" s="4">
        <f>[1]!EntCustCredit($A$2,2015,J$2,$A297)</f>
        <v>0</v>
      </c>
      <c r="K297" s="4">
        <f>[1]!EntCustCredit($A$2,2015,K$2,$A297)</f>
        <v>0</v>
      </c>
      <c r="L297" s="4">
        <f>[1]!EntCustCredit($A$2,2015,L$2,$A297)</f>
        <v>0</v>
      </c>
      <c r="M297" s="4">
        <f>[1]!EntCustCredit($A$2,2015,M$2,$A297)</f>
        <v>0</v>
      </c>
      <c r="N297" s="4">
        <f>[1]!EntCustCredit($A$2,2015,N$2,$A297)</f>
        <v>0</v>
      </c>
      <c r="O297" s="4">
        <f>[1]!EntCustCredit($A$2,2015,O$2,$A297)</f>
        <v>0</v>
      </c>
      <c r="P297" s="4">
        <f>[1]!EntCustCredit($A$2,2015,P$2,$A297)</f>
        <v>0</v>
      </c>
      <c r="R297" s="31">
        <f t="shared" si="15"/>
        <v>21372</v>
      </c>
      <c r="S297" s="31">
        <f t="shared" si="16"/>
        <v>1000</v>
      </c>
      <c r="T297" s="6">
        <f t="shared" si="17"/>
        <v>4.6790192775594236E-2</v>
      </c>
    </row>
    <row r="298" spans="1:20" x14ac:dyDescent="0.25">
      <c r="A298" s="2" t="s">
        <v>176</v>
      </c>
      <c r="B298" s="2" t="s">
        <v>497</v>
      </c>
      <c r="C298" s="32">
        <f>[1]!EntCustDebit($A$2,2015,112,$A298)</f>
        <v>15079</v>
      </c>
      <c r="E298" s="4">
        <f>[1]!EntCustCredit($A$2,2015,E$2,$A298)</f>
        <v>900</v>
      </c>
      <c r="F298" s="4">
        <f>[1]!EntCustCredit($A$2,2015,F$2,$A298)</f>
        <v>900</v>
      </c>
      <c r="G298" s="4">
        <f>[1]!EntCustCredit($A$2,2015,G$2,$A298)</f>
        <v>900</v>
      </c>
      <c r="H298" s="4">
        <f>[1]!EntCustCredit($A$2,2015,H$2,$A298)</f>
        <v>900</v>
      </c>
      <c r="I298" s="4">
        <f>[1]!EntCustCredit($A$2,2015,I$2,$A298)</f>
        <v>0</v>
      </c>
      <c r="J298" s="4">
        <f>[1]!EntCustCredit($A$2,2015,J$2,$A298)</f>
        <v>0</v>
      </c>
      <c r="K298" s="4">
        <f>[1]!EntCustCredit($A$2,2015,K$2,$A298)</f>
        <v>0</v>
      </c>
      <c r="L298" s="4">
        <f>[1]!EntCustCredit($A$2,2015,L$2,$A298)</f>
        <v>0</v>
      </c>
      <c r="M298" s="4">
        <f>[1]!EntCustCredit($A$2,2015,M$2,$A298)</f>
        <v>0</v>
      </c>
      <c r="N298" s="4">
        <f>[1]!EntCustCredit($A$2,2015,N$2,$A298)</f>
        <v>0</v>
      </c>
      <c r="O298" s="4">
        <f>[1]!EntCustCredit($A$2,2015,O$2,$A298)</f>
        <v>0</v>
      </c>
      <c r="P298" s="4">
        <f>[1]!EntCustCredit($A$2,2015,P$2,$A298)</f>
        <v>0</v>
      </c>
      <c r="R298" s="31">
        <f t="shared" si="15"/>
        <v>15079</v>
      </c>
      <c r="S298" s="31">
        <f t="shared" si="16"/>
        <v>3600</v>
      </c>
      <c r="T298" s="6">
        <f t="shared" si="17"/>
        <v>0.23874262218980039</v>
      </c>
    </row>
    <row r="299" spans="1:20" x14ac:dyDescent="0.25">
      <c r="A299" s="2" t="s">
        <v>177</v>
      </c>
      <c r="B299" s="2" t="s">
        <v>498</v>
      </c>
      <c r="C299" s="32">
        <f>[1]!EntCustDebit($A$2,2015,112,$A299)</f>
        <v>16173</v>
      </c>
      <c r="E299" s="4">
        <f>[1]!EntCustCredit($A$2,2015,E$2,$A299)</f>
        <v>0</v>
      </c>
      <c r="F299" s="4">
        <f>[1]!EntCustCredit($A$2,2015,F$2,$A299)</f>
        <v>1000</v>
      </c>
      <c r="G299" s="4">
        <f>[1]!EntCustCredit($A$2,2015,G$2,$A299)</f>
        <v>1000</v>
      </c>
      <c r="H299" s="4">
        <f>[1]!EntCustCredit($A$2,2015,H$2,$A299)</f>
        <v>0</v>
      </c>
      <c r="I299" s="4">
        <f>[1]!EntCustCredit($A$2,2015,I$2,$A299)</f>
        <v>0</v>
      </c>
      <c r="J299" s="4">
        <f>[1]!EntCustCredit($A$2,2015,J$2,$A299)</f>
        <v>0</v>
      </c>
      <c r="K299" s="4">
        <f>[1]!EntCustCredit($A$2,2015,K$2,$A299)</f>
        <v>0</v>
      </c>
      <c r="L299" s="4">
        <f>[1]!EntCustCredit($A$2,2015,L$2,$A299)</f>
        <v>0</v>
      </c>
      <c r="M299" s="4">
        <f>[1]!EntCustCredit($A$2,2015,M$2,$A299)</f>
        <v>0</v>
      </c>
      <c r="N299" s="4">
        <f>[1]!EntCustCredit($A$2,2015,N$2,$A299)</f>
        <v>0</v>
      </c>
      <c r="O299" s="4">
        <f>[1]!EntCustCredit($A$2,2015,O$2,$A299)</f>
        <v>0</v>
      </c>
      <c r="P299" s="4">
        <f>[1]!EntCustCredit($A$2,2015,P$2,$A299)</f>
        <v>0</v>
      </c>
      <c r="R299" s="31">
        <f t="shared" si="15"/>
        <v>16173</v>
      </c>
      <c r="S299" s="31">
        <f t="shared" si="16"/>
        <v>2000</v>
      </c>
      <c r="T299" s="6">
        <f t="shared" si="17"/>
        <v>0.12366289494837074</v>
      </c>
    </row>
    <row r="300" spans="1:20" x14ac:dyDescent="0.25">
      <c r="A300" s="2" t="s">
        <v>178</v>
      </c>
      <c r="B300" s="2" t="s">
        <v>499</v>
      </c>
      <c r="C300" s="32">
        <f>[1]!EntCustDebit($A$2,2015,112,$A300)</f>
        <v>24490</v>
      </c>
      <c r="E300" s="4">
        <f>[1]!EntCustCredit($A$2,2015,E$2,$A300)</f>
        <v>0</v>
      </c>
      <c r="F300" s="4">
        <f>[1]!EntCustCredit($A$2,2015,F$2,$A300)</f>
        <v>1500</v>
      </c>
      <c r="G300" s="4">
        <f>[1]!EntCustCredit($A$2,2015,G$2,$A300)</f>
        <v>1500</v>
      </c>
      <c r="H300" s="4">
        <f>[1]!EntCustCredit($A$2,2015,H$2,$A300)</f>
        <v>2000</v>
      </c>
      <c r="I300" s="4">
        <f>[1]!EntCustCredit($A$2,2015,I$2,$A300)</f>
        <v>0</v>
      </c>
      <c r="J300" s="4">
        <f>[1]!EntCustCredit($A$2,2015,J$2,$A300)</f>
        <v>0</v>
      </c>
      <c r="K300" s="4">
        <f>[1]!EntCustCredit($A$2,2015,K$2,$A300)</f>
        <v>0</v>
      </c>
      <c r="L300" s="4">
        <f>[1]!EntCustCredit($A$2,2015,L$2,$A300)</f>
        <v>0</v>
      </c>
      <c r="M300" s="4">
        <f>[1]!EntCustCredit($A$2,2015,M$2,$A300)</f>
        <v>0</v>
      </c>
      <c r="N300" s="4">
        <f>[1]!EntCustCredit($A$2,2015,N$2,$A300)</f>
        <v>0</v>
      </c>
      <c r="O300" s="4">
        <f>[1]!EntCustCredit($A$2,2015,O$2,$A300)</f>
        <v>0</v>
      </c>
      <c r="P300" s="4">
        <f>[1]!EntCustCredit($A$2,2015,P$2,$A300)</f>
        <v>0</v>
      </c>
      <c r="R300" s="31">
        <f t="shared" si="15"/>
        <v>24490</v>
      </c>
      <c r="S300" s="31">
        <f t="shared" si="16"/>
        <v>5000</v>
      </c>
      <c r="T300" s="6">
        <f t="shared" si="17"/>
        <v>0.20416496529195591</v>
      </c>
    </row>
    <row r="301" spans="1:20" x14ac:dyDescent="0.25">
      <c r="A301" s="2" t="s">
        <v>179</v>
      </c>
      <c r="B301" s="2" t="s">
        <v>500</v>
      </c>
      <c r="C301" s="32">
        <f>[1]!EntCustDebit($A$2,2015,112,$A301)</f>
        <v>8911</v>
      </c>
      <c r="E301" s="4">
        <f>[1]!EntCustCredit($A$2,2015,E$2,$A301)</f>
        <v>0</v>
      </c>
      <c r="F301" s="4">
        <f>[1]!EntCustCredit($A$2,2015,F$2,$A301)</f>
        <v>0</v>
      </c>
      <c r="G301" s="4">
        <f>[1]!EntCustCredit($A$2,2015,G$2,$A301)</f>
        <v>0</v>
      </c>
      <c r="H301" s="4">
        <f>[1]!EntCustCredit($A$2,2015,H$2,$A301)</f>
        <v>911</v>
      </c>
      <c r="I301" s="4">
        <f>[1]!EntCustCredit($A$2,2015,I$2,$A301)</f>
        <v>0</v>
      </c>
      <c r="J301" s="4">
        <f>[1]!EntCustCredit($A$2,2015,J$2,$A301)</f>
        <v>0</v>
      </c>
      <c r="K301" s="4">
        <f>[1]!EntCustCredit($A$2,2015,K$2,$A301)</f>
        <v>0</v>
      </c>
      <c r="L301" s="4">
        <f>[1]!EntCustCredit($A$2,2015,L$2,$A301)</f>
        <v>0</v>
      </c>
      <c r="M301" s="4">
        <f>[1]!EntCustCredit($A$2,2015,M$2,$A301)</f>
        <v>0</v>
      </c>
      <c r="N301" s="4">
        <f>[1]!EntCustCredit($A$2,2015,N$2,$A301)</f>
        <v>0</v>
      </c>
      <c r="O301" s="4">
        <f>[1]!EntCustCredit($A$2,2015,O$2,$A301)</f>
        <v>0</v>
      </c>
      <c r="P301" s="4">
        <f>[1]!EntCustCredit($A$2,2015,P$2,$A301)</f>
        <v>0</v>
      </c>
      <c r="R301" s="31">
        <f t="shared" si="15"/>
        <v>8911</v>
      </c>
      <c r="S301" s="31">
        <f t="shared" si="16"/>
        <v>911</v>
      </c>
      <c r="T301" s="6">
        <f t="shared" si="17"/>
        <v>0.10223319492761755</v>
      </c>
    </row>
    <row r="302" spans="1:20" x14ac:dyDescent="0.25">
      <c r="A302" s="2" t="s">
        <v>180</v>
      </c>
      <c r="B302" s="2" t="s">
        <v>501</v>
      </c>
      <c r="C302" s="32">
        <f>[1]!EntCustDebit($A$2,2015,112,$A302)</f>
        <v>10439</v>
      </c>
      <c r="E302" s="4">
        <f>[1]!EntCustCredit($A$2,2015,E$2,$A302)</f>
        <v>0</v>
      </c>
      <c r="F302" s="4">
        <f>[1]!EntCustCredit($A$2,2015,F$2,$A302)</f>
        <v>1391.86</v>
      </c>
      <c r="G302" s="4">
        <f>[1]!EntCustCredit($A$2,2015,G$2,$A302)</f>
        <v>0</v>
      </c>
      <c r="H302" s="4">
        <f>[1]!EntCustCredit($A$2,2015,H$2,$A302)</f>
        <v>1396.83</v>
      </c>
      <c r="I302" s="4">
        <f>[1]!EntCustCredit($A$2,2015,I$2,$A302)</f>
        <v>0</v>
      </c>
      <c r="J302" s="4">
        <f>[1]!EntCustCredit($A$2,2015,J$2,$A302)</f>
        <v>0</v>
      </c>
      <c r="K302" s="4">
        <f>[1]!EntCustCredit($A$2,2015,K$2,$A302)</f>
        <v>0</v>
      </c>
      <c r="L302" s="4">
        <f>[1]!EntCustCredit($A$2,2015,L$2,$A302)</f>
        <v>0</v>
      </c>
      <c r="M302" s="4">
        <f>[1]!EntCustCredit($A$2,2015,M$2,$A302)</f>
        <v>0</v>
      </c>
      <c r="N302" s="4">
        <f>[1]!EntCustCredit($A$2,2015,N$2,$A302)</f>
        <v>0</v>
      </c>
      <c r="O302" s="4">
        <f>[1]!EntCustCredit($A$2,2015,O$2,$A302)</f>
        <v>0</v>
      </c>
      <c r="P302" s="4">
        <f>[1]!EntCustCredit($A$2,2015,P$2,$A302)</f>
        <v>0</v>
      </c>
      <c r="R302" s="31">
        <f t="shared" si="15"/>
        <v>10439</v>
      </c>
      <c r="S302" s="31">
        <f t="shared" si="16"/>
        <v>2788.6899999999996</v>
      </c>
      <c r="T302" s="6">
        <f t="shared" si="17"/>
        <v>0.26714148864833792</v>
      </c>
    </row>
    <row r="303" spans="1:20" x14ac:dyDescent="0.25">
      <c r="A303" s="2" t="s">
        <v>181</v>
      </c>
      <c r="B303" s="2" t="s">
        <v>502</v>
      </c>
      <c r="C303" s="32">
        <f>[1]!EntCustDebit($A$2,2015,112,$A303)</f>
        <v>11066</v>
      </c>
      <c r="E303" s="4">
        <f>[1]!EntCustCredit($A$2,2015,E$2,$A303)</f>
        <v>0</v>
      </c>
      <c r="F303" s="4">
        <f>[1]!EntCustCredit($A$2,2015,F$2,$A303)</f>
        <v>922.16</v>
      </c>
      <c r="G303" s="4">
        <f>[1]!EntCustCredit($A$2,2015,G$2,$A303)</f>
        <v>922.16</v>
      </c>
      <c r="H303" s="4">
        <f>[1]!EntCustCredit($A$2,2015,H$2,$A303)</f>
        <v>0</v>
      </c>
      <c r="I303" s="4">
        <f>[1]!EntCustCredit($A$2,2015,I$2,$A303)</f>
        <v>0</v>
      </c>
      <c r="J303" s="4">
        <f>[1]!EntCustCredit($A$2,2015,J$2,$A303)</f>
        <v>0</v>
      </c>
      <c r="K303" s="4">
        <f>[1]!EntCustCredit($A$2,2015,K$2,$A303)</f>
        <v>0</v>
      </c>
      <c r="L303" s="4">
        <f>[1]!EntCustCredit($A$2,2015,L$2,$A303)</f>
        <v>0</v>
      </c>
      <c r="M303" s="4">
        <f>[1]!EntCustCredit($A$2,2015,M$2,$A303)</f>
        <v>0</v>
      </c>
      <c r="N303" s="4">
        <f>[1]!EntCustCredit($A$2,2015,N$2,$A303)</f>
        <v>0</v>
      </c>
      <c r="O303" s="4">
        <f>[1]!EntCustCredit($A$2,2015,O$2,$A303)</f>
        <v>0</v>
      </c>
      <c r="P303" s="4">
        <f>[1]!EntCustCredit($A$2,2015,P$2,$A303)</f>
        <v>0</v>
      </c>
      <c r="R303" s="31">
        <f t="shared" si="15"/>
        <v>11066</v>
      </c>
      <c r="S303" s="31">
        <f t="shared" si="16"/>
        <v>1844.32</v>
      </c>
      <c r="T303" s="6">
        <f t="shared" si="17"/>
        <v>0.16666546177480571</v>
      </c>
    </row>
    <row r="304" spans="1:20" x14ac:dyDescent="0.25">
      <c r="A304" s="2" t="s">
        <v>182</v>
      </c>
      <c r="B304" s="2" t="s">
        <v>503</v>
      </c>
      <c r="C304" s="32">
        <f>[1]!EntCustDebit($A$2,2015,112,$A304)</f>
        <v>11609</v>
      </c>
      <c r="E304" s="4">
        <f>[1]!EntCustCredit($A$2,2015,E$2,$A304)</f>
        <v>0</v>
      </c>
      <c r="F304" s="4">
        <f>[1]!EntCustCredit($A$2,2015,F$2,$A304)</f>
        <v>500</v>
      </c>
      <c r="G304" s="4">
        <f>[1]!EntCustCredit($A$2,2015,G$2,$A304)</f>
        <v>500</v>
      </c>
      <c r="H304" s="4">
        <f>[1]!EntCustCredit($A$2,2015,H$2,$A304)</f>
        <v>0</v>
      </c>
      <c r="I304" s="4">
        <f>[1]!EntCustCredit($A$2,2015,I$2,$A304)</f>
        <v>0</v>
      </c>
      <c r="J304" s="4">
        <f>[1]!EntCustCredit($A$2,2015,J$2,$A304)</f>
        <v>0</v>
      </c>
      <c r="K304" s="4">
        <f>[1]!EntCustCredit($A$2,2015,K$2,$A304)</f>
        <v>0</v>
      </c>
      <c r="L304" s="4">
        <f>[1]!EntCustCredit($A$2,2015,L$2,$A304)</f>
        <v>0</v>
      </c>
      <c r="M304" s="4">
        <f>[1]!EntCustCredit($A$2,2015,M$2,$A304)</f>
        <v>0</v>
      </c>
      <c r="N304" s="4">
        <f>[1]!EntCustCredit($A$2,2015,N$2,$A304)</f>
        <v>0</v>
      </c>
      <c r="O304" s="4">
        <f>[1]!EntCustCredit($A$2,2015,O$2,$A304)</f>
        <v>0</v>
      </c>
      <c r="P304" s="4">
        <f>[1]!EntCustCredit($A$2,2015,P$2,$A304)</f>
        <v>0</v>
      </c>
      <c r="R304" s="31">
        <f t="shared" si="15"/>
        <v>11609</v>
      </c>
      <c r="S304" s="31">
        <f t="shared" si="16"/>
        <v>1000</v>
      </c>
      <c r="T304" s="6">
        <f t="shared" si="17"/>
        <v>8.6140063743647174E-2</v>
      </c>
    </row>
    <row r="305" spans="1:20" x14ac:dyDescent="0.25">
      <c r="A305" s="2" t="s">
        <v>183</v>
      </c>
      <c r="B305" s="2" t="s">
        <v>504</v>
      </c>
      <c r="C305" s="32">
        <f>[1]!EntCustDebit($A$2,2015,112,$A305)</f>
        <v>12174</v>
      </c>
      <c r="E305" s="4">
        <f>[1]!EntCustCredit($A$2,2015,E$2,$A305)</f>
        <v>1045.5</v>
      </c>
      <c r="F305" s="4">
        <f>[1]!EntCustCredit($A$2,2015,F$2,$A305)</f>
        <v>1045.5</v>
      </c>
      <c r="G305" s="4">
        <f>[1]!EntCustCredit($A$2,2015,G$2,$A305)</f>
        <v>1045.5</v>
      </c>
      <c r="H305" s="4">
        <f>[1]!EntCustCredit($A$2,2015,H$2,$A305)</f>
        <v>1045.5</v>
      </c>
      <c r="I305" s="4">
        <f>[1]!EntCustCredit($A$2,2015,I$2,$A305)</f>
        <v>0</v>
      </c>
      <c r="J305" s="4">
        <f>[1]!EntCustCredit($A$2,2015,J$2,$A305)</f>
        <v>0</v>
      </c>
      <c r="K305" s="4">
        <f>[1]!EntCustCredit($A$2,2015,K$2,$A305)</f>
        <v>0</v>
      </c>
      <c r="L305" s="4">
        <f>[1]!EntCustCredit($A$2,2015,L$2,$A305)</f>
        <v>0</v>
      </c>
      <c r="M305" s="4">
        <f>[1]!EntCustCredit($A$2,2015,M$2,$A305)</f>
        <v>0</v>
      </c>
      <c r="N305" s="4">
        <f>[1]!EntCustCredit($A$2,2015,N$2,$A305)</f>
        <v>0</v>
      </c>
      <c r="O305" s="4">
        <f>[1]!EntCustCredit($A$2,2015,O$2,$A305)</f>
        <v>0</v>
      </c>
      <c r="P305" s="4">
        <f>[1]!EntCustCredit($A$2,2015,P$2,$A305)</f>
        <v>0</v>
      </c>
      <c r="R305" s="31">
        <f t="shared" si="15"/>
        <v>12174</v>
      </c>
      <c r="S305" s="31">
        <f t="shared" si="16"/>
        <v>4182</v>
      </c>
      <c r="T305" s="6">
        <f t="shared" si="17"/>
        <v>0.34351897486446525</v>
      </c>
    </row>
    <row r="306" spans="1:20" x14ac:dyDescent="0.25">
      <c r="A306" s="2" t="s">
        <v>184</v>
      </c>
      <c r="B306" s="2" t="s">
        <v>505</v>
      </c>
      <c r="C306" s="32">
        <f>[1]!EntCustDebit($A$2,2015,112,$A306)</f>
        <v>38890</v>
      </c>
      <c r="E306" s="4">
        <f>[1]!EntCustCredit($A$2,2015,E$2,$A306)</f>
        <v>3272</v>
      </c>
      <c r="F306" s="4">
        <f>[1]!EntCustCredit($A$2,2015,F$2,$A306)</f>
        <v>3272</v>
      </c>
      <c r="G306" s="4">
        <f>[1]!EntCustCredit($A$2,2015,G$2,$A306)</f>
        <v>3272</v>
      </c>
      <c r="H306" s="4">
        <f>[1]!EntCustCredit($A$2,2015,H$2,$A306)</f>
        <v>3272</v>
      </c>
      <c r="I306" s="4">
        <f>[1]!EntCustCredit($A$2,2015,I$2,$A306)</f>
        <v>0</v>
      </c>
      <c r="J306" s="4">
        <f>[1]!EntCustCredit($A$2,2015,J$2,$A306)</f>
        <v>0</v>
      </c>
      <c r="K306" s="4">
        <f>[1]!EntCustCredit($A$2,2015,K$2,$A306)</f>
        <v>0</v>
      </c>
      <c r="L306" s="4">
        <f>[1]!EntCustCredit($A$2,2015,L$2,$A306)</f>
        <v>0</v>
      </c>
      <c r="M306" s="4">
        <f>[1]!EntCustCredit($A$2,2015,M$2,$A306)</f>
        <v>0</v>
      </c>
      <c r="N306" s="4">
        <f>[1]!EntCustCredit($A$2,2015,N$2,$A306)</f>
        <v>0</v>
      </c>
      <c r="O306" s="4">
        <f>[1]!EntCustCredit($A$2,2015,O$2,$A306)</f>
        <v>0</v>
      </c>
      <c r="P306" s="4">
        <f>[1]!EntCustCredit($A$2,2015,P$2,$A306)</f>
        <v>0</v>
      </c>
      <c r="R306" s="31">
        <f t="shared" si="15"/>
        <v>38890</v>
      </c>
      <c r="S306" s="31">
        <f t="shared" si="16"/>
        <v>13088</v>
      </c>
      <c r="T306" s="6">
        <f t="shared" si="17"/>
        <v>0.3365389560298277</v>
      </c>
    </row>
    <row r="307" spans="1:20" x14ac:dyDescent="0.25">
      <c r="A307" s="2" t="s">
        <v>185</v>
      </c>
      <c r="B307" s="2" t="s">
        <v>506</v>
      </c>
      <c r="C307" s="32">
        <f>[1]!EntCustDebit($A$2,2015,112,$A307)</f>
        <v>16863</v>
      </c>
      <c r="E307" s="4">
        <f>[1]!EntCustCredit($A$2,2015,E$2,$A307)</f>
        <v>0</v>
      </c>
      <c r="F307" s="4">
        <f>[1]!EntCustCredit($A$2,2015,F$2,$A307)</f>
        <v>1405.25</v>
      </c>
      <c r="G307" s="4">
        <f>[1]!EntCustCredit($A$2,2015,G$2,$A307)</f>
        <v>1405.25</v>
      </c>
      <c r="H307" s="4">
        <f>[1]!EntCustCredit($A$2,2015,H$2,$A307)</f>
        <v>1405.25</v>
      </c>
      <c r="I307" s="4">
        <f>[1]!EntCustCredit($A$2,2015,I$2,$A307)</f>
        <v>0</v>
      </c>
      <c r="J307" s="4">
        <f>[1]!EntCustCredit($A$2,2015,J$2,$A307)</f>
        <v>0</v>
      </c>
      <c r="K307" s="4">
        <f>[1]!EntCustCredit($A$2,2015,K$2,$A307)</f>
        <v>0</v>
      </c>
      <c r="L307" s="4">
        <f>[1]!EntCustCredit($A$2,2015,L$2,$A307)</f>
        <v>0</v>
      </c>
      <c r="M307" s="4">
        <f>[1]!EntCustCredit($A$2,2015,M$2,$A307)</f>
        <v>0</v>
      </c>
      <c r="N307" s="4">
        <f>[1]!EntCustCredit($A$2,2015,N$2,$A307)</f>
        <v>0</v>
      </c>
      <c r="O307" s="4">
        <f>[1]!EntCustCredit($A$2,2015,O$2,$A307)</f>
        <v>0</v>
      </c>
      <c r="P307" s="4">
        <f>[1]!EntCustCredit($A$2,2015,P$2,$A307)</f>
        <v>0</v>
      </c>
      <c r="R307" s="31">
        <f t="shared" si="15"/>
        <v>16863</v>
      </c>
      <c r="S307" s="31">
        <f t="shared" si="16"/>
        <v>4215.75</v>
      </c>
      <c r="T307" s="6">
        <f t="shared" si="17"/>
        <v>0.25</v>
      </c>
    </row>
    <row r="308" spans="1:20" ht="16.5" thickBot="1" x14ac:dyDescent="0.3">
      <c r="C308" s="33">
        <f>SUM(C296:C307)</f>
        <v>194522</v>
      </c>
      <c r="E308" s="33">
        <f t="shared" ref="E308:P308" si="22">SUM(E296:E307)</f>
        <v>5838.83</v>
      </c>
      <c r="F308" s="33">
        <f t="shared" si="22"/>
        <v>12558.099999999999</v>
      </c>
      <c r="G308" s="33">
        <f t="shared" si="22"/>
        <v>11166.24</v>
      </c>
      <c r="H308" s="33">
        <f t="shared" si="22"/>
        <v>12551.91</v>
      </c>
      <c r="I308" s="33">
        <f t="shared" si="22"/>
        <v>0</v>
      </c>
      <c r="J308" s="33">
        <f t="shared" si="22"/>
        <v>0</v>
      </c>
      <c r="K308" s="33">
        <f t="shared" si="22"/>
        <v>0</v>
      </c>
      <c r="L308" s="33">
        <f t="shared" si="22"/>
        <v>0</v>
      </c>
      <c r="M308" s="33">
        <f t="shared" si="22"/>
        <v>0</v>
      </c>
      <c r="N308" s="33">
        <f t="shared" si="22"/>
        <v>0</v>
      </c>
      <c r="O308" s="33">
        <f t="shared" si="22"/>
        <v>0</v>
      </c>
      <c r="P308" s="33">
        <f t="shared" si="22"/>
        <v>0</v>
      </c>
      <c r="R308" s="33">
        <f>SUM(R296:R307)</f>
        <v>194522</v>
      </c>
      <c r="S308" s="33">
        <f>SUM(S296:S307)</f>
        <v>42115.08</v>
      </c>
      <c r="T308" s="34">
        <f t="shared" si="17"/>
        <v>0.21650548524074398</v>
      </c>
    </row>
    <row r="309" spans="1:20" ht="16.5" thickTop="1" x14ac:dyDescent="0.25">
      <c r="C309" s="32"/>
      <c r="R309" s="31"/>
      <c r="S309" s="31"/>
    </row>
    <row r="310" spans="1:20" x14ac:dyDescent="0.25">
      <c r="A310" s="5" t="s">
        <v>321</v>
      </c>
    </row>
    <row r="311" spans="1:20" x14ac:dyDescent="0.25">
      <c r="A311" s="5"/>
    </row>
    <row r="312" spans="1:20" x14ac:dyDescent="0.25">
      <c r="A312" s="5" t="s">
        <v>286</v>
      </c>
      <c r="C312" s="8" t="s">
        <v>259</v>
      </c>
      <c r="D312" s="9"/>
      <c r="E312" s="77" t="s">
        <v>280</v>
      </c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9"/>
      <c r="R312" s="80" t="s">
        <v>278</v>
      </c>
      <c r="S312" s="81"/>
      <c r="T312" s="82"/>
    </row>
    <row r="313" spans="1:20" x14ac:dyDescent="0.25">
      <c r="C313" s="10" t="s">
        <v>319</v>
      </c>
      <c r="D313" s="11"/>
      <c r="E313" s="12" t="s">
        <v>260</v>
      </c>
      <c r="F313" s="13" t="s">
        <v>261</v>
      </c>
      <c r="G313" s="13" t="s">
        <v>262</v>
      </c>
      <c r="H313" s="13" t="s">
        <v>263</v>
      </c>
      <c r="I313" s="13" t="s">
        <v>264</v>
      </c>
      <c r="J313" s="13" t="s">
        <v>265</v>
      </c>
      <c r="K313" s="13" t="s">
        <v>266</v>
      </c>
      <c r="L313" s="13" t="s">
        <v>267</v>
      </c>
      <c r="M313" s="13" t="s">
        <v>268</v>
      </c>
      <c r="N313" s="13" t="s">
        <v>269</v>
      </c>
      <c r="O313" s="13" t="s">
        <v>270</v>
      </c>
      <c r="P313" s="14" t="s">
        <v>271</v>
      </c>
      <c r="Q313" s="3"/>
      <c r="R313" s="74" t="s">
        <v>281</v>
      </c>
      <c r="S313" s="75"/>
      <c r="T313" s="76"/>
    </row>
    <row r="314" spans="1:20" x14ac:dyDescent="0.25">
      <c r="C314" s="10" t="s">
        <v>320</v>
      </c>
      <c r="D314" s="11"/>
      <c r="E314" s="1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4"/>
      <c r="Q314" s="3"/>
      <c r="R314" s="15" t="s">
        <v>272</v>
      </c>
      <c r="S314" s="16" t="s">
        <v>273</v>
      </c>
      <c r="T314" s="17" t="s">
        <v>273</v>
      </c>
    </row>
    <row r="315" spans="1:20" x14ac:dyDescent="0.25">
      <c r="C315" s="10" t="s">
        <v>282</v>
      </c>
      <c r="D315" s="11"/>
      <c r="E315" s="18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20"/>
      <c r="R315" s="21"/>
      <c r="S315" s="22"/>
      <c r="T315" s="23"/>
    </row>
    <row r="316" spans="1:20" x14ac:dyDescent="0.25">
      <c r="C316" s="24" t="s">
        <v>275</v>
      </c>
      <c r="D316" s="11"/>
      <c r="E316" s="25" t="s">
        <v>275</v>
      </c>
      <c r="F316" s="26" t="s">
        <v>275</v>
      </c>
      <c r="G316" s="26" t="s">
        <v>275</v>
      </c>
      <c r="H316" s="26" t="s">
        <v>275</v>
      </c>
      <c r="I316" s="26" t="s">
        <v>275</v>
      </c>
      <c r="J316" s="26" t="s">
        <v>275</v>
      </c>
      <c r="K316" s="26" t="s">
        <v>275</v>
      </c>
      <c r="L316" s="26" t="s">
        <v>275</v>
      </c>
      <c r="M316" s="26" t="s">
        <v>275</v>
      </c>
      <c r="N316" s="26" t="s">
        <v>275</v>
      </c>
      <c r="O316" s="26" t="s">
        <v>275</v>
      </c>
      <c r="P316" s="27" t="s">
        <v>275</v>
      </c>
      <c r="Q316" s="3"/>
      <c r="R316" s="28" t="s">
        <v>275</v>
      </c>
      <c r="S316" s="29" t="s">
        <v>275</v>
      </c>
      <c r="T316" s="30" t="s">
        <v>322</v>
      </c>
    </row>
    <row r="317" spans="1:20" x14ac:dyDescent="0.25">
      <c r="A317" s="5" t="s">
        <v>297</v>
      </c>
      <c r="C317" s="32"/>
      <c r="R317" s="31"/>
      <c r="S317" s="31"/>
    </row>
    <row r="318" spans="1:20" x14ac:dyDescent="0.25">
      <c r="A318" s="2" t="s">
        <v>186</v>
      </c>
      <c r="B318" s="2" t="s">
        <v>507</v>
      </c>
      <c r="C318" s="32">
        <f>[1]!EntCustDebit($A$2,2015,112,$A318)</f>
        <v>43842</v>
      </c>
      <c r="E318" s="4">
        <f>[1]!EntCustCredit($A$2,2015,E$2,$A318)</f>
        <v>0</v>
      </c>
      <c r="F318" s="4">
        <f>[1]!EntCustCredit($A$2,2015,F$2,$A318)</f>
        <v>3653.5</v>
      </c>
      <c r="G318" s="4">
        <f>[1]!EntCustCredit($A$2,2015,G$2,$A318)</f>
        <v>3653.5</v>
      </c>
      <c r="H318" s="4">
        <f>[1]!EntCustCredit($A$2,2015,H$2,$A318)</f>
        <v>3653.5</v>
      </c>
      <c r="I318" s="4">
        <f>[1]!EntCustCredit($A$2,2015,I$2,$A318)</f>
        <v>0</v>
      </c>
      <c r="J318" s="4">
        <f>[1]!EntCustCredit($A$2,2015,J$2,$A318)</f>
        <v>0</v>
      </c>
      <c r="K318" s="4">
        <f>[1]!EntCustCredit($A$2,2015,K$2,$A318)</f>
        <v>0</v>
      </c>
      <c r="L318" s="4">
        <f>[1]!EntCustCredit($A$2,2015,L$2,$A318)</f>
        <v>0</v>
      </c>
      <c r="M318" s="4">
        <f>[1]!EntCustCredit($A$2,2015,M$2,$A318)</f>
        <v>0</v>
      </c>
      <c r="N318" s="4">
        <f>[1]!EntCustCredit($A$2,2015,N$2,$A318)</f>
        <v>0</v>
      </c>
      <c r="O318" s="4">
        <f>[1]!EntCustCredit($A$2,2015,O$2,$A318)</f>
        <v>0</v>
      </c>
      <c r="P318" s="4">
        <f>[1]!EntCustCredit($A$2,2015,P$2,$A318)</f>
        <v>0</v>
      </c>
      <c r="R318" s="31">
        <f t="shared" si="15"/>
        <v>43842</v>
      </c>
      <c r="S318" s="31">
        <f t="shared" si="16"/>
        <v>10960.5</v>
      </c>
      <c r="T318" s="6">
        <f t="shared" si="17"/>
        <v>0.25</v>
      </c>
    </row>
    <row r="319" spans="1:20" x14ac:dyDescent="0.25">
      <c r="A319" s="2" t="s">
        <v>187</v>
      </c>
      <c r="B319" s="2" t="s">
        <v>508</v>
      </c>
      <c r="C319" s="32">
        <f>[1]!EntCustDebit($A$2,2015,112,$A319)</f>
        <v>19695</v>
      </c>
      <c r="E319" s="4">
        <f>[1]!EntCustCredit($A$2,2015,E$2,$A319)</f>
        <v>0</v>
      </c>
      <c r="F319" s="4">
        <f>[1]!EntCustCredit($A$2,2015,F$2,$A319)</f>
        <v>3282.5</v>
      </c>
      <c r="G319" s="4">
        <f>[1]!EntCustCredit($A$2,2015,G$2,$A319)</f>
        <v>1641.25</v>
      </c>
      <c r="H319" s="4">
        <f>[1]!EntCustCredit($A$2,2015,H$2,$A319)</f>
        <v>1641.25</v>
      </c>
      <c r="I319" s="4">
        <f>[1]!EntCustCredit($A$2,2015,I$2,$A319)</f>
        <v>0</v>
      </c>
      <c r="J319" s="4">
        <f>[1]!EntCustCredit($A$2,2015,J$2,$A319)</f>
        <v>0</v>
      </c>
      <c r="K319" s="4">
        <f>[1]!EntCustCredit($A$2,2015,K$2,$A319)</f>
        <v>0</v>
      </c>
      <c r="L319" s="4">
        <f>[1]!EntCustCredit($A$2,2015,L$2,$A319)</f>
        <v>0</v>
      </c>
      <c r="M319" s="4">
        <f>[1]!EntCustCredit($A$2,2015,M$2,$A319)</f>
        <v>0</v>
      </c>
      <c r="N319" s="4">
        <f>[1]!EntCustCredit($A$2,2015,N$2,$A319)</f>
        <v>0</v>
      </c>
      <c r="O319" s="4">
        <f>[1]!EntCustCredit($A$2,2015,O$2,$A319)</f>
        <v>0</v>
      </c>
      <c r="P319" s="4">
        <f>[1]!EntCustCredit($A$2,2015,P$2,$A319)</f>
        <v>0</v>
      </c>
      <c r="R319" s="31">
        <f t="shared" si="15"/>
        <v>19695</v>
      </c>
      <c r="S319" s="31">
        <f t="shared" si="16"/>
        <v>6565</v>
      </c>
      <c r="T319" s="6">
        <f t="shared" si="17"/>
        <v>0.33333333333333331</v>
      </c>
    </row>
    <row r="320" spans="1:20" x14ac:dyDescent="0.25">
      <c r="A320" s="2" t="s">
        <v>188</v>
      </c>
      <c r="B320" s="2" t="s">
        <v>509</v>
      </c>
      <c r="C320" s="32">
        <f>[1]!EntCustDebit($A$2,2015,112,$A320)</f>
        <v>21723</v>
      </c>
      <c r="E320" s="4">
        <f>[1]!EntCustCredit($A$2,2015,E$2,$A320)</f>
        <v>0</v>
      </c>
      <c r="F320" s="4">
        <f>[1]!EntCustCredit($A$2,2015,F$2,$A320)</f>
        <v>2500</v>
      </c>
      <c r="G320" s="4">
        <f>[1]!EntCustCredit($A$2,2015,G$2,$A320)</f>
        <v>1250</v>
      </c>
      <c r="H320" s="4">
        <f>[1]!EntCustCredit($A$2,2015,H$2,$A320)</f>
        <v>1250</v>
      </c>
      <c r="I320" s="4">
        <f>[1]!EntCustCredit($A$2,2015,I$2,$A320)</f>
        <v>0</v>
      </c>
      <c r="J320" s="4">
        <f>[1]!EntCustCredit($A$2,2015,J$2,$A320)</f>
        <v>0</v>
      </c>
      <c r="K320" s="4">
        <f>[1]!EntCustCredit($A$2,2015,K$2,$A320)</f>
        <v>0</v>
      </c>
      <c r="L320" s="4">
        <f>[1]!EntCustCredit($A$2,2015,L$2,$A320)</f>
        <v>0</v>
      </c>
      <c r="M320" s="4">
        <f>[1]!EntCustCredit($A$2,2015,M$2,$A320)</f>
        <v>0</v>
      </c>
      <c r="N320" s="4">
        <f>[1]!EntCustCredit($A$2,2015,N$2,$A320)</f>
        <v>0</v>
      </c>
      <c r="O320" s="4">
        <f>[1]!EntCustCredit($A$2,2015,O$2,$A320)</f>
        <v>0</v>
      </c>
      <c r="P320" s="4">
        <f>[1]!EntCustCredit($A$2,2015,P$2,$A320)</f>
        <v>0</v>
      </c>
      <c r="R320" s="31">
        <f t="shared" si="15"/>
        <v>21723</v>
      </c>
      <c r="S320" s="31">
        <f t="shared" si="16"/>
        <v>5000</v>
      </c>
      <c r="T320" s="6">
        <f t="shared" si="17"/>
        <v>0.23017078672374902</v>
      </c>
    </row>
    <row r="321" spans="1:20" x14ac:dyDescent="0.25">
      <c r="A321" s="2" t="s">
        <v>189</v>
      </c>
      <c r="B321" s="2" t="s">
        <v>510</v>
      </c>
      <c r="C321" s="32">
        <f>[1]!EntCustDebit($A$2,2015,112,$A321)</f>
        <v>11312</v>
      </c>
      <c r="E321" s="4">
        <f>[1]!EntCustCredit($A$2,2015,E$2,$A321)</f>
        <v>0</v>
      </c>
      <c r="F321" s="4">
        <f>[1]!EntCustCredit($A$2,2015,F$2,$A321)</f>
        <v>0</v>
      </c>
      <c r="G321" s="4">
        <f>[1]!EntCustCredit($A$2,2015,G$2,$A321)</f>
        <v>0</v>
      </c>
      <c r="H321" s="4">
        <f>[1]!EntCustCredit($A$2,2015,H$2,$A321)</f>
        <v>0</v>
      </c>
      <c r="I321" s="4">
        <f>[1]!EntCustCredit($A$2,2015,I$2,$A321)</f>
        <v>0</v>
      </c>
      <c r="J321" s="4">
        <f>[1]!EntCustCredit($A$2,2015,J$2,$A321)</f>
        <v>0</v>
      </c>
      <c r="K321" s="4">
        <f>[1]!EntCustCredit($A$2,2015,K$2,$A321)</f>
        <v>0</v>
      </c>
      <c r="L321" s="4">
        <f>[1]!EntCustCredit($A$2,2015,L$2,$A321)</f>
        <v>0</v>
      </c>
      <c r="M321" s="4">
        <f>[1]!EntCustCredit($A$2,2015,M$2,$A321)</f>
        <v>0</v>
      </c>
      <c r="N321" s="4">
        <f>[1]!EntCustCredit($A$2,2015,N$2,$A321)</f>
        <v>0</v>
      </c>
      <c r="O321" s="4">
        <f>[1]!EntCustCredit($A$2,2015,O$2,$A321)</f>
        <v>0</v>
      </c>
      <c r="P321" s="4">
        <f>[1]!EntCustCredit($A$2,2015,P$2,$A321)</f>
        <v>0</v>
      </c>
      <c r="R321" s="31">
        <f t="shared" si="15"/>
        <v>11312</v>
      </c>
      <c r="S321" s="31">
        <f t="shared" si="16"/>
        <v>0</v>
      </c>
      <c r="T321" s="6">
        <f t="shared" si="17"/>
        <v>0</v>
      </c>
    </row>
    <row r="322" spans="1:20" x14ac:dyDescent="0.25">
      <c r="A322" s="2" t="s">
        <v>190</v>
      </c>
      <c r="B322" s="2" t="s">
        <v>511</v>
      </c>
      <c r="C322" s="32">
        <f>[1]!EntCustDebit($A$2,2015,112,$A322)</f>
        <v>25666</v>
      </c>
      <c r="E322" s="4">
        <f>[1]!EntCustCredit($A$2,2015,E$2,$A322)</f>
        <v>2126</v>
      </c>
      <c r="F322" s="4">
        <f>[1]!EntCustCredit($A$2,2015,F$2,$A322)</f>
        <v>2140</v>
      </c>
      <c r="G322" s="4">
        <f>[1]!EntCustCredit($A$2,2015,G$2,$A322)</f>
        <v>2140</v>
      </c>
      <c r="H322" s="4">
        <f>[1]!EntCustCredit($A$2,2015,H$2,$A322)</f>
        <v>2140</v>
      </c>
      <c r="I322" s="4">
        <f>[1]!EntCustCredit($A$2,2015,I$2,$A322)</f>
        <v>0</v>
      </c>
      <c r="J322" s="4">
        <f>[1]!EntCustCredit($A$2,2015,J$2,$A322)</f>
        <v>0</v>
      </c>
      <c r="K322" s="4">
        <f>[1]!EntCustCredit($A$2,2015,K$2,$A322)</f>
        <v>0</v>
      </c>
      <c r="L322" s="4">
        <f>[1]!EntCustCredit($A$2,2015,L$2,$A322)</f>
        <v>0</v>
      </c>
      <c r="M322" s="4">
        <f>[1]!EntCustCredit($A$2,2015,M$2,$A322)</f>
        <v>0</v>
      </c>
      <c r="N322" s="4">
        <f>[1]!EntCustCredit($A$2,2015,N$2,$A322)</f>
        <v>0</v>
      </c>
      <c r="O322" s="4">
        <f>[1]!EntCustCredit($A$2,2015,O$2,$A322)</f>
        <v>0</v>
      </c>
      <c r="P322" s="4">
        <f>[1]!EntCustCredit($A$2,2015,P$2,$A322)</f>
        <v>0</v>
      </c>
      <c r="R322" s="31">
        <f t="shared" si="15"/>
        <v>25666</v>
      </c>
      <c r="S322" s="31">
        <f t="shared" si="16"/>
        <v>8546</v>
      </c>
      <c r="T322" s="6">
        <f t="shared" si="17"/>
        <v>0.3329696875243513</v>
      </c>
    </row>
    <row r="323" spans="1:20" x14ac:dyDescent="0.25">
      <c r="A323" s="2" t="s">
        <v>191</v>
      </c>
      <c r="B323" s="2" t="s">
        <v>512</v>
      </c>
      <c r="C323" s="32">
        <f>[1]!EntCustDebit($A$2,2015,112,$A323)</f>
        <v>22577</v>
      </c>
      <c r="E323" s="4">
        <f>[1]!EntCustCredit($A$2,2015,E$2,$A323)</f>
        <v>0</v>
      </c>
      <c r="F323" s="4">
        <f>[1]!EntCustCredit($A$2,2015,F$2,$A323)</f>
        <v>0</v>
      </c>
      <c r="G323" s="4">
        <f>[1]!EntCustCredit($A$2,2015,G$2,$A323)</f>
        <v>3762.83</v>
      </c>
      <c r="H323" s="4">
        <f>[1]!EntCustCredit($A$2,2015,H$2,$A323)</f>
        <v>0</v>
      </c>
      <c r="I323" s="4">
        <f>[1]!EntCustCredit($A$2,2015,I$2,$A323)</f>
        <v>0</v>
      </c>
      <c r="J323" s="4">
        <f>[1]!EntCustCredit($A$2,2015,J$2,$A323)</f>
        <v>0</v>
      </c>
      <c r="K323" s="4">
        <f>[1]!EntCustCredit($A$2,2015,K$2,$A323)</f>
        <v>0</v>
      </c>
      <c r="L323" s="4">
        <f>[1]!EntCustCredit($A$2,2015,L$2,$A323)</f>
        <v>0</v>
      </c>
      <c r="M323" s="4">
        <f>[1]!EntCustCredit($A$2,2015,M$2,$A323)</f>
        <v>0</v>
      </c>
      <c r="N323" s="4">
        <f>[1]!EntCustCredit($A$2,2015,N$2,$A323)</f>
        <v>0</v>
      </c>
      <c r="O323" s="4">
        <f>[1]!EntCustCredit($A$2,2015,O$2,$A323)</f>
        <v>0</v>
      </c>
      <c r="P323" s="4">
        <f>[1]!EntCustCredit($A$2,2015,P$2,$A323)</f>
        <v>0</v>
      </c>
      <c r="R323" s="31">
        <f t="shared" si="15"/>
        <v>22577</v>
      </c>
      <c r="S323" s="31">
        <f t="shared" si="16"/>
        <v>3762.83</v>
      </c>
      <c r="T323" s="6">
        <f t="shared" si="17"/>
        <v>0.16666651902378526</v>
      </c>
    </row>
    <row r="324" spans="1:20" x14ac:dyDescent="0.25">
      <c r="A324" s="2" t="s">
        <v>192</v>
      </c>
      <c r="B324" s="2" t="s">
        <v>513</v>
      </c>
      <c r="C324" s="32">
        <f>[1]!EntCustDebit($A$2,2015,112,$A324)</f>
        <v>35586</v>
      </c>
      <c r="E324" s="4">
        <f>[1]!EntCustCredit($A$2,2015,E$2,$A324)</f>
        <v>2966</v>
      </c>
      <c r="F324" s="4">
        <f>[1]!EntCustCredit($A$2,2015,F$2,$A324)</f>
        <v>2966</v>
      </c>
      <c r="G324" s="4">
        <f>[1]!EntCustCredit($A$2,2015,G$2,$A324)</f>
        <v>2966</v>
      </c>
      <c r="H324" s="4">
        <f>[1]!EntCustCredit($A$2,2015,H$2,$A324)</f>
        <v>2966</v>
      </c>
      <c r="I324" s="4">
        <f>[1]!EntCustCredit($A$2,2015,I$2,$A324)</f>
        <v>0</v>
      </c>
      <c r="J324" s="4">
        <f>[1]!EntCustCredit($A$2,2015,J$2,$A324)</f>
        <v>0</v>
      </c>
      <c r="K324" s="4">
        <f>[1]!EntCustCredit($A$2,2015,K$2,$A324)</f>
        <v>0</v>
      </c>
      <c r="L324" s="4">
        <f>[1]!EntCustCredit($A$2,2015,L$2,$A324)</f>
        <v>0</v>
      </c>
      <c r="M324" s="4">
        <f>[1]!EntCustCredit($A$2,2015,M$2,$A324)</f>
        <v>0</v>
      </c>
      <c r="N324" s="4">
        <f>[1]!EntCustCredit($A$2,2015,N$2,$A324)</f>
        <v>0</v>
      </c>
      <c r="O324" s="4">
        <f>[1]!EntCustCredit($A$2,2015,O$2,$A324)</f>
        <v>0</v>
      </c>
      <c r="P324" s="4">
        <f>[1]!EntCustCredit($A$2,2015,P$2,$A324)</f>
        <v>0</v>
      </c>
      <c r="R324" s="31">
        <f t="shared" si="15"/>
        <v>35586</v>
      </c>
      <c r="S324" s="31">
        <f t="shared" si="16"/>
        <v>11864</v>
      </c>
      <c r="T324" s="6">
        <f t="shared" si="17"/>
        <v>0.33338953521047604</v>
      </c>
    </row>
    <row r="325" spans="1:20" x14ac:dyDescent="0.25">
      <c r="A325" s="2" t="s">
        <v>193</v>
      </c>
      <c r="B325" s="2" t="s">
        <v>514</v>
      </c>
      <c r="C325" s="32">
        <f>[1]!EntCustDebit($A$2,2015,112,$A325)</f>
        <v>21723</v>
      </c>
      <c r="E325" s="4">
        <f>[1]!EntCustCredit($A$2,2015,E$2,$A325)</f>
        <v>1500</v>
      </c>
      <c r="F325" s="4">
        <f>[1]!EntCustCredit($A$2,2015,F$2,$A325)</f>
        <v>1500</v>
      </c>
      <c r="G325" s="4">
        <f>[1]!EntCustCredit($A$2,2015,G$2,$A325)</f>
        <v>1500</v>
      </c>
      <c r="H325" s="4">
        <f>[1]!EntCustCredit($A$2,2015,H$2,$A325)</f>
        <v>1500</v>
      </c>
      <c r="I325" s="4">
        <f>[1]!EntCustCredit($A$2,2015,I$2,$A325)</f>
        <v>0</v>
      </c>
      <c r="J325" s="4">
        <f>[1]!EntCustCredit($A$2,2015,J$2,$A325)</f>
        <v>0</v>
      </c>
      <c r="K325" s="4">
        <f>[1]!EntCustCredit($A$2,2015,K$2,$A325)</f>
        <v>0</v>
      </c>
      <c r="L325" s="4">
        <f>[1]!EntCustCredit($A$2,2015,L$2,$A325)</f>
        <v>0</v>
      </c>
      <c r="M325" s="4">
        <f>[1]!EntCustCredit($A$2,2015,M$2,$A325)</f>
        <v>0</v>
      </c>
      <c r="N325" s="4">
        <f>[1]!EntCustCredit($A$2,2015,N$2,$A325)</f>
        <v>0</v>
      </c>
      <c r="O325" s="4">
        <f>[1]!EntCustCredit($A$2,2015,O$2,$A325)</f>
        <v>0</v>
      </c>
      <c r="P325" s="4">
        <f>[1]!EntCustCredit($A$2,2015,P$2,$A325)</f>
        <v>0</v>
      </c>
      <c r="R325" s="31">
        <f t="shared" ref="R325:R418" si="23">+C325</f>
        <v>21723</v>
      </c>
      <c r="S325" s="31">
        <f t="shared" ref="S325:S418" si="24">SUM(E325:P325)</f>
        <v>6000</v>
      </c>
      <c r="T325" s="6">
        <f t="shared" ref="T325:T418" si="25">+S325/R325</f>
        <v>0.27620494406849883</v>
      </c>
    </row>
    <row r="326" spans="1:20" x14ac:dyDescent="0.25">
      <c r="A326" s="2" t="s">
        <v>194</v>
      </c>
      <c r="B326" s="2" t="s">
        <v>515</v>
      </c>
      <c r="C326" s="32">
        <f>[1]!EntCustDebit($A$2,2015,112,$A326)</f>
        <v>5285</v>
      </c>
      <c r="E326" s="4">
        <f>[1]!EntCustCredit($A$2,2015,E$2,$A326)</f>
        <v>440.42</v>
      </c>
      <c r="F326" s="4">
        <f>[1]!EntCustCredit($A$2,2015,F$2,$A326)</f>
        <v>440.42</v>
      </c>
      <c r="G326" s="4">
        <f>[1]!EntCustCredit($A$2,2015,G$2,$A326)</f>
        <v>440.42</v>
      </c>
      <c r="H326" s="4">
        <f>[1]!EntCustCredit($A$2,2015,H$2,$A326)</f>
        <v>440.42</v>
      </c>
      <c r="I326" s="4">
        <f>[1]!EntCustCredit($A$2,2015,I$2,$A326)</f>
        <v>0</v>
      </c>
      <c r="J326" s="4">
        <f>[1]!EntCustCredit($A$2,2015,J$2,$A326)</f>
        <v>0</v>
      </c>
      <c r="K326" s="4">
        <f>[1]!EntCustCredit($A$2,2015,K$2,$A326)</f>
        <v>0</v>
      </c>
      <c r="L326" s="4">
        <f>[1]!EntCustCredit($A$2,2015,L$2,$A326)</f>
        <v>0</v>
      </c>
      <c r="M326" s="4">
        <f>[1]!EntCustCredit($A$2,2015,M$2,$A326)</f>
        <v>0</v>
      </c>
      <c r="N326" s="4">
        <f>[1]!EntCustCredit($A$2,2015,N$2,$A326)</f>
        <v>0</v>
      </c>
      <c r="O326" s="4">
        <f>[1]!EntCustCredit($A$2,2015,O$2,$A326)</f>
        <v>0</v>
      </c>
      <c r="P326" s="4">
        <f>[1]!EntCustCredit($A$2,2015,P$2,$A326)</f>
        <v>0</v>
      </c>
      <c r="R326" s="31">
        <f t="shared" si="23"/>
        <v>5285</v>
      </c>
      <c r="S326" s="31">
        <f t="shared" si="24"/>
        <v>1761.68</v>
      </c>
      <c r="T326" s="6">
        <f t="shared" si="25"/>
        <v>0.33333585619678335</v>
      </c>
    </row>
    <row r="327" spans="1:20" x14ac:dyDescent="0.25">
      <c r="A327" s="2" t="s">
        <v>195</v>
      </c>
      <c r="B327" s="2" t="s">
        <v>516</v>
      </c>
      <c r="C327" s="32">
        <f>[1]!EntCustDebit($A$2,2015,112,$A327)</f>
        <v>59211</v>
      </c>
      <c r="E327" s="4">
        <f>[1]!EntCustCredit($A$2,2015,E$2,$A327)</f>
        <v>2467.13</v>
      </c>
      <c r="F327" s="4">
        <f>[1]!EntCustCredit($A$2,2015,F$2,$A327)</f>
        <v>2467.13</v>
      </c>
      <c r="G327" s="4">
        <f>[1]!EntCustCredit($A$2,2015,G$2,$A327)</f>
        <v>2467.13</v>
      </c>
      <c r="H327" s="4">
        <f>[1]!EntCustCredit($A$2,2015,H$2,$A327)</f>
        <v>2467.13</v>
      </c>
      <c r="I327" s="4">
        <f>[1]!EntCustCredit($A$2,2015,I$2,$A327)</f>
        <v>0</v>
      </c>
      <c r="J327" s="4">
        <f>[1]!EntCustCredit($A$2,2015,J$2,$A327)</f>
        <v>0</v>
      </c>
      <c r="K327" s="4">
        <f>[1]!EntCustCredit($A$2,2015,K$2,$A327)</f>
        <v>0</v>
      </c>
      <c r="L327" s="4">
        <f>[1]!EntCustCredit($A$2,2015,L$2,$A327)</f>
        <v>0</v>
      </c>
      <c r="M327" s="4">
        <f>[1]!EntCustCredit($A$2,2015,M$2,$A327)</f>
        <v>0</v>
      </c>
      <c r="N327" s="4">
        <f>[1]!EntCustCredit($A$2,2015,N$2,$A327)</f>
        <v>0</v>
      </c>
      <c r="O327" s="4">
        <f>[1]!EntCustCredit($A$2,2015,O$2,$A327)</f>
        <v>0</v>
      </c>
      <c r="P327" s="4">
        <f>[1]!EntCustCredit($A$2,2015,P$2,$A327)</f>
        <v>0</v>
      </c>
      <c r="R327" s="31">
        <f t="shared" si="23"/>
        <v>59211</v>
      </c>
      <c r="S327" s="31">
        <f t="shared" si="24"/>
        <v>9868.52</v>
      </c>
      <c r="T327" s="6">
        <f t="shared" si="25"/>
        <v>0.16666700444174226</v>
      </c>
    </row>
    <row r="328" spans="1:20" x14ac:dyDescent="0.25">
      <c r="A328" s="2" t="s">
        <v>196</v>
      </c>
      <c r="B328" s="2" t="s">
        <v>517</v>
      </c>
      <c r="C328" s="32">
        <f>[1]!EntCustDebit($A$2,2015,112,$A328)</f>
        <v>21206</v>
      </c>
      <c r="E328" s="4">
        <f>[1]!EntCustCredit($A$2,2015,E$2,$A328)</f>
        <v>1100</v>
      </c>
      <c r="F328" s="4">
        <f>[1]!EntCustCredit($A$2,2015,F$2,$A328)</f>
        <v>1100</v>
      </c>
      <c r="G328" s="4">
        <f>[1]!EntCustCredit($A$2,2015,G$2,$A328)</f>
        <v>1100</v>
      </c>
      <c r="H328" s="4">
        <f>[1]!EntCustCredit($A$2,2015,H$2,$A328)</f>
        <v>1100</v>
      </c>
      <c r="I328" s="4">
        <f>[1]!EntCustCredit($A$2,2015,I$2,$A328)</f>
        <v>0</v>
      </c>
      <c r="J328" s="4">
        <f>[1]!EntCustCredit($A$2,2015,J$2,$A328)</f>
        <v>0</v>
      </c>
      <c r="K328" s="4">
        <f>[1]!EntCustCredit($A$2,2015,K$2,$A328)</f>
        <v>0</v>
      </c>
      <c r="L328" s="4">
        <f>[1]!EntCustCredit($A$2,2015,L$2,$A328)</f>
        <v>0</v>
      </c>
      <c r="M328" s="4">
        <f>[1]!EntCustCredit($A$2,2015,M$2,$A328)</f>
        <v>0</v>
      </c>
      <c r="N328" s="4">
        <f>[1]!EntCustCredit($A$2,2015,N$2,$A328)</f>
        <v>0</v>
      </c>
      <c r="O328" s="4">
        <f>[1]!EntCustCredit($A$2,2015,O$2,$A328)</f>
        <v>0</v>
      </c>
      <c r="P328" s="4">
        <f>[1]!EntCustCredit($A$2,2015,P$2,$A328)</f>
        <v>0</v>
      </c>
      <c r="R328" s="31">
        <f t="shared" si="23"/>
        <v>21206</v>
      </c>
      <c r="S328" s="31">
        <f t="shared" si="24"/>
        <v>4400</v>
      </c>
      <c r="T328" s="6">
        <f t="shared" si="25"/>
        <v>0.20748844666603791</v>
      </c>
    </row>
    <row r="329" spans="1:20" x14ac:dyDescent="0.25">
      <c r="A329" s="2" t="s">
        <v>197</v>
      </c>
      <c r="B329" s="2" t="s">
        <v>518</v>
      </c>
      <c r="C329" s="32">
        <f>[1]!EntCustDebit($A$2,2015,112,$A329)</f>
        <v>27151</v>
      </c>
      <c r="E329" s="4">
        <f>[1]!EntCustCredit($A$2,2015,E$2,$A329)</f>
        <v>0</v>
      </c>
      <c r="F329" s="4">
        <f>[1]!EntCustCredit($A$2,2015,F$2,$A329)</f>
        <v>0</v>
      </c>
      <c r="G329" s="4">
        <f>[1]!EntCustCredit($A$2,2015,G$2,$A329)</f>
        <v>2262.58</v>
      </c>
      <c r="H329" s="4">
        <f>[1]!EntCustCredit($A$2,2015,H$2,$A329)</f>
        <v>6787.74</v>
      </c>
      <c r="I329" s="4">
        <f>[1]!EntCustCredit($A$2,2015,I$2,$A329)</f>
        <v>0</v>
      </c>
      <c r="J329" s="4">
        <f>[1]!EntCustCredit($A$2,2015,J$2,$A329)</f>
        <v>0</v>
      </c>
      <c r="K329" s="4">
        <f>[1]!EntCustCredit($A$2,2015,K$2,$A329)</f>
        <v>0</v>
      </c>
      <c r="L329" s="4">
        <f>[1]!EntCustCredit($A$2,2015,L$2,$A329)</f>
        <v>0</v>
      </c>
      <c r="M329" s="4">
        <f>[1]!EntCustCredit($A$2,2015,M$2,$A329)</f>
        <v>0</v>
      </c>
      <c r="N329" s="4">
        <f>[1]!EntCustCredit($A$2,2015,N$2,$A329)</f>
        <v>0</v>
      </c>
      <c r="O329" s="4">
        <f>[1]!EntCustCredit($A$2,2015,O$2,$A329)</f>
        <v>0</v>
      </c>
      <c r="P329" s="4">
        <f>[1]!EntCustCredit($A$2,2015,P$2,$A329)</f>
        <v>0</v>
      </c>
      <c r="R329" s="31">
        <f t="shared" si="23"/>
        <v>27151</v>
      </c>
      <c r="S329" s="31">
        <f t="shared" si="24"/>
        <v>9050.32</v>
      </c>
      <c r="T329" s="6">
        <f t="shared" si="25"/>
        <v>0.33333284225258736</v>
      </c>
    </row>
    <row r="330" spans="1:20" x14ac:dyDescent="0.25">
      <c r="A330" s="2" t="s">
        <v>198</v>
      </c>
      <c r="B330" s="2" t="s">
        <v>519</v>
      </c>
      <c r="C330" s="32">
        <f>[1]!EntCustDebit($A$2,2015,112,$A330)</f>
        <v>62114</v>
      </c>
      <c r="E330" s="4">
        <f>[1]!EntCustCredit($A$2,2015,E$2,$A330)</f>
        <v>0</v>
      </c>
      <c r="F330" s="4">
        <f>[1]!EntCustCredit($A$2,2015,F$2,$A330)</f>
        <v>5176</v>
      </c>
      <c r="G330" s="4">
        <f>[1]!EntCustCredit($A$2,2015,G$2,$A330)</f>
        <v>5176</v>
      </c>
      <c r="H330" s="4">
        <f>[1]!EntCustCredit($A$2,2015,H$2,$A330)</f>
        <v>5176</v>
      </c>
      <c r="I330" s="4">
        <f>[1]!EntCustCredit($A$2,2015,I$2,$A330)</f>
        <v>0</v>
      </c>
      <c r="J330" s="4">
        <f>[1]!EntCustCredit($A$2,2015,J$2,$A330)</f>
        <v>0</v>
      </c>
      <c r="K330" s="4">
        <f>[1]!EntCustCredit($A$2,2015,K$2,$A330)</f>
        <v>0</v>
      </c>
      <c r="L330" s="4">
        <f>[1]!EntCustCredit($A$2,2015,L$2,$A330)</f>
        <v>0</v>
      </c>
      <c r="M330" s="4">
        <f>[1]!EntCustCredit($A$2,2015,M$2,$A330)</f>
        <v>0</v>
      </c>
      <c r="N330" s="4">
        <f>[1]!EntCustCredit($A$2,2015,N$2,$A330)</f>
        <v>0</v>
      </c>
      <c r="O330" s="4">
        <f>[1]!EntCustCredit($A$2,2015,O$2,$A330)</f>
        <v>0</v>
      </c>
      <c r="P330" s="4">
        <f>[1]!EntCustCredit($A$2,2015,P$2,$A330)</f>
        <v>0</v>
      </c>
      <c r="R330" s="31">
        <f t="shared" si="23"/>
        <v>62114</v>
      </c>
      <c r="S330" s="31">
        <f t="shared" si="24"/>
        <v>15528</v>
      </c>
      <c r="T330" s="6">
        <f t="shared" si="25"/>
        <v>0.24999195028495991</v>
      </c>
    </row>
    <row r="331" spans="1:20" x14ac:dyDescent="0.25">
      <c r="A331" s="2" t="s">
        <v>199</v>
      </c>
      <c r="B331" s="2" t="s">
        <v>520</v>
      </c>
      <c r="C331" s="32">
        <f>[1]!EntCustDebit($A$2,2015,112,$A331)</f>
        <v>32164</v>
      </c>
      <c r="E331" s="4">
        <f>[1]!EntCustCredit($A$2,2015,E$2,$A331)</f>
        <v>2680.33</v>
      </c>
      <c r="F331" s="4">
        <f>[1]!EntCustCredit($A$2,2015,F$2,$A331)</f>
        <v>2680.33</v>
      </c>
      <c r="G331" s="4">
        <f>[1]!EntCustCredit($A$2,2015,G$2,$A331)</f>
        <v>2680.33</v>
      </c>
      <c r="H331" s="4">
        <f>[1]!EntCustCredit($A$2,2015,H$2,$A331)</f>
        <v>2680.33</v>
      </c>
      <c r="I331" s="4">
        <f>[1]!EntCustCredit($A$2,2015,I$2,$A331)</f>
        <v>0</v>
      </c>
      <c r="J331" s="4">
        <f>[1]!EntCustCredit($A$2,2015,J$2,$A331)</f>
        <v>0</v>
      </c>
      <c r="K331" s="4">
        <f>[1]!EntCustCredit($A$2,2015,K$2,$A331)</f>
        <v>0</v>
      </c>
      <c r="L331" s="4">
        <f>[1]!EntCustCredit($A$2,2015,L$2,$A331)</f>
        <v>0</v>
      </c>
      <c r="M331" s="4">
        <f>[1]!EntCustCredit($A$2,2015,M$2,$A331)</f>
        <v>0</v>
      </c>
      <c r="N331" s="4">
        <f>[1]!EntCustCredit($A$2,2015,N$2,$A331)</f>
        <v>0</v>
      </c>
      <c r="O331" s="4">
        <f>[1]!EntCustCredit($A$2,2015,O$2,$A331)</f>
        <v>0</v>
      </c>
      <c r="P331" s="4">
        <f>[1]!EntCustCredit($A$2,2015,P$2,$A331)</f>
        <v>0</v>
      </c>
      <c r="R331" s="31">
        <f t="shared" si="23"/>
        <v>32164</v>
      </c>
      <c r="S331" s="31">
        <f t="shared" si="24"/>
        <v>10721.32</v>
      </c>
      <c r="T331" s="6">
        <f t="shared" si="25"/>
        <v>0.33333291879119514</v>
      </c>
    </row>
    <row r="332" spans="1:20" x14ac:dyDescent="0.25">
      <c r="A332" s="2" t="s">
        <v>200</v>
      </c>
      <c r="B332" s="2" t="s">
        <v>521</v>
      </c>
      <c r="C332" s="32">
        <f>[1]!EntCustDebit($A$2,2015,112,$A332)</f>
        <v>11164</v>
      </c>
      <c r="E332" s="4">
        <f>[1]!EntCustCredit($A$2,2015,E$2,$A332)</f>
        <v>930.37</v>
      </c>
      <c r="F332" s="4">
        <f>[1]!EntCustCredit($A$2,2015,F$2,$A332)</f>
        <v>930.37</v>
      </c>
      <c r="G332" s="4">
        <f>[1]!EntCustCredit($A$2,2015,G$2,$A332)</f>
        <v>930.37</v>
      </c>
      <c r="H332" s="4">
        <f>[1]!EntCustCredit($A$2,2015,H$2,$A332)</f>
        <v>465.17</v>
      </c>
      <c r="I332" s="4">
        <f>[1]!EntCustCredit($A$2,2015,I$2,$A332)</f>
        <v>0</v>
      </c>
      <c r="J332" s="4">
        <f>[1]!EntCustCredit($A$2,2015,J$2,$A332)</f>
        <v>0</v>
      </c>
      <c r="K332" s="4">
        <f>[1]!EntCustCredit($A$2,2015,K$2,$A332)</f>
        <v>0</v>
      </c>
      <c r="L332" s="4">
        <f>[1]!EntCustCredit($A$2,2015,L$2,$A332)</f>
        <v>0</v>
      </c>
      <c r="M332" s="4">
        <f>[1]!EntCustCredit($A$2,2015,M$2,$A332)</f>
        <v>0</v>
      </c>
      <c r="N332" s="4">
        <f>[1]!EntCustCredit($A$2,2015,N$2,$A332)</f>
        <v>0</v>
      </c>
      <c r="O332" s="4">
        <f>[1]!EntCustCredit($A$2,2015,O$2,$A332)</f>
        <v>0</v>
      </c>
      <c r="P332" s="4">
        <f>[1]!EntCustCredit($A$2,2015,P$2,$A332)</f>
        <v>0</v>
      </c>
      <c r="R332" s="31">
        <f t="shared" si="23"/>
        <v>11164</v>
      </c>
      <c r="S332" s="31">
        <f t="shared" si="24"/>
        <v>3256.28</v>
      </c>
      <c r="T332" s="6">
        <f t="shared" si="25"/>
        <v>0.29167681834467934</v>
      </c>
    </row>
    <row r="333" spans="1:20" x14ac:dyDescent="0.25">
      <c r="A333" s="2" t="s">
        <v>201</v>
      </c>
      <c r="B333" s="2" t="s">
        <v>522</v>
      </c>
      <c r="C333" s="32">
        <f>[1]!EntCustDebit($A$2,2015,112,$A333)</f>
        <v>25433</v>
      </c>
      <c r="E333" s="4">
        <f>[1]!EntCustCredit($A$2,2015,E$2,$A333)</f>
        <v>2119.42</v>
      </c>
      <c r="F333" s="4">
        <f>[1]!EntCustCredit($A$2,2015,F$2,$A333)</f>
        <v>2119.42</v>
      </c>
      <c r="G333" s="4">
        <f>[1]!EntCustCredit($A$2,2015,G$2,$A333)</f>
        <v>2119.42</v>
      </c>
      <c r="H333" s="4">
        <f>[1]!EntCustCredit($A$2,2015,H$2,$A333)</f>
        <v>2119.42</v>
      </c>
      <c r="I333" s="4">
        <f>[1]!EntCustCredit($A$2,2015,I$2,$A333)</f>
        <v>0</v>
      </c>
      <c r="J333" s="4">
        <f>[1]!EntCustCredit($A$2,2015,J$2,$A333)</f>
        <v>0</v>
      </c>
      <c r="K333" s="4">
        <f>[1]!EntCustCredit($A$2,2015,K$2,$A333)</f>
        <v>0</v>
      </c>
      <c r="L333" s="4">
        <f>[1]!EntCustCredit($A$2,2015,L$2,$A333)</f>
        <v>0</v>
      </c>
      <c r="M333" s="4">
        <f>[1]!EntCustCredit($A$2,2015,M$2,$A333)</f>
        <v>0</v>
      </c>
      <c r="N333" s="4">
        <f>[1]!EntCustCredit($A$2,2015,N$2,$A333)</f>
        <v>0</v>
      </c>
      <c r="O333" s="4">
        <f>[1]!EntCustCredit($A$2,2015,O$2,$A333)</f>
        <v>0</v>
      </c>
      <c r="P333" s="4">
        <f>[1]!EntCustCredit($A$2,2015,P$2,$A333)</f>
        <v>0</v>
      </c>
      <c r="R333" s="31">
        <f t="shared" si="23"/>
        <v>25433</v>
      </c>
      <c r="S333" s="31">
        <f t="shared" si="24"/>
        <v>8477.68</v>
      </c>
      <c r="T333" s="6">
        <f t="shared" si="25"/>
        <v>0.33333385758660011</v>
      </c>
    </row>
    <row r="334" spans="1:20" x14ac:dyDescent="0.25">
      <c r="A334" s="2" t="s">
        <v>202</v>
      </c>
      <c r="B334" s="2" t="s">
        <v>523</v>
      </c>
      <c r="C334" s="32">
        <f>[1]!EntCustDebit($A$2,2015,112,$A334)</f>
        <v>11953</v>
      </c>
      <c r="E334" s="4">
        <f>[1]!EntCustCredit($A$2,2015,E$2,$A334)</f>
        <v>1000</v>
      </c>
      <c r="F334" s="4">
        <f>[1]!EntCustCredit($A$2,2015,F$2,$A334)</f>
        <v>800</v>
      </c>
      <c r="G334" s="4">
        <f>[1]!EntCustCredit($A$2,2015,G$2,$A334)</f>
        <v>800</v>
      </c>
      <c r="H334" s="4">
        <f>[1]!EntCustCredit($A$2,2015,H$2,$A334)</f>
        <v>800</v>
      </c>
      <c r="I334" s="4">
        <f>[1]!EntCustCredit($A$2,2015,I$2,$A334)</f>
        <v>0</v>
      </c>
      <c r="J334" s="4">
        <f>[1]!EntCustCredit($A$2,2015,J$2,$A334)</f>
        <v>0</v>
      </c>
      <c r="K334" s="4">
        <f>[1]!EntCustCredit($A$2,2015,K$2,$A334)</f>
        <v>0</v>
      </c>
      <c r="L334" s="4">
        <f>[1]!EntCustCredit($A$2,2015,L$2,$A334)</f>
        <v>0</v>
      </c>
      <c r="M334" s="4">
        <f>[1]!EntCustCredit($A$2,2015,M$2,$A334)</f>
        <v>0</v>
      </c>
      <c r="N334" s="4">
        <f>[1]!EntCustCredit($A$2,2015,N$2,$A334)</f>
        <v>0</v>
      </c>
      <c r="O334" s="4">
        <f>[1]!EntCustCredit($A$2,2015,O$2,$A334)</f>
        <v>0</v>
      </c>
      <c r="P334" s="4">
        <f>[1]!EntCustCredit($A$2,2015,P$2,$A334)</f>
        <v>0</v>
      </c>
      <c r="R334" s="31">
        <f t="shared" si="23"/>
        <v>11953</v>
      </c>
      <c r="S334" s="31">
        <f t="shared" si="24"/>
        <v>3400</v>
      </c>
      <c r="T334" s="6">
        <f t="shared" si="25"/>
        <v>0.2844474190579771</v>
      </c>
    </row>
    <row r="335" spans="1:20" ht="16.5" thickBot="1" x14ac:dyDescent="0.3">
      <c r="C335" s="33">
        <f>SUM(C318:C334)</f>
        <v>457805</v>
      </c>
      <c r="E335" s="33">
        <f t="shared" ref="E335:P335" si="26">SUM(E318:E334)</f>
        <v>17329.669999999998</v>
      </c>
      <c r="F335" s="33">
        <f t="shared" si="26"/>
        <v>31755.67</v>
      </c>
      <c r="G335" s="33">
        <f t="shared" si="26"/>
        <v>34889.83</v>
      </c>
      <c r="H335" s="33">
        <f t="shared" si="26"/>
        <v>35186.959999999999</v>
      </c>
      <c r="I335" s="33">
        <f t="shared" si="26"/>
        <v>0</v>
      </c>
      <c r="J335" s="33">
        <f t="shared" si="26"/>
        <v>0</v>
      </c>
      <c r="K335" s="33">
        <f t="shared" si="26"/>
        <v>0</v>
      </c>
      <c r="L335" s="33">
        <f t="shared" si="26"/>
        <v>0</v>
      </c>
      <c r="M335" s="33">
        <f t="shared" si="26"/>
        <v>0</v>
      </c>
      <c r="N335" s="33">
        <f t="shared" si="26"/>
        <v>0</v>
      </c>
      <c r="O335" s="33">
        <f t="shared" si="26"/>
        <v>0</v>
      </c>
      <c r="P335" s="33">
        <f t="shared" si="26"/>
        <v>0</v>
      </c>
      <c r="R335" s="33">
        <f>SUM(R318:R334)</f>
        <v>457805</v>
      </c>
      <c r="S335" s="33">
        <f>SUM(S318:S334)</f>
        <v>119162.13</v>
      </c>
      <c r="T335" s="34">
        <f t="shared" si="25"/>
        <v>0.26029014536756917</v>
      </c>
    </row>
    <row r="336" spans="1:20" ht="16.5" thickTop="1" x14ac:dyDescent="0.25">
      <c r="C336" s="32"/>
      <c r="R336" s="31"/>
      <c r="S336" s="31"/>
    </row>
    <row r="337" spans="1:20" x14ac:dyDescent="0.25">
      <c r="A337" s="5" t="s">
        <v>321</v>
      </c>
    </row>
    <row r="338" spans="1:20" x14ac:dyDescent="0.25">
      <c r="A338" s="5"/>
    </row>
    <row r="339" spans="1:20" x14ac:dyDescent="0.25">
      <c r="A339" s="5" t="s">
        <v>286</v>
      </c>
      <c r="C339" s="8" t="s">
        <v>259</v>
      </c>
      <c r="D339" s="9"/>
      <c r="E339" s="77" t="s">
        <v>280</v>
      </c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9"/>
      <c r="R339" s="80" t="s">
        <v>278</v>
      </c>
      <c r="S339" s="81"/>
      <c r="T339" s="82"/>
    </row>
    <row r="340" spans="1:20" x14ac:dyDescent="0.25">
      <c r="C340" s="10" t="s">
        <v>319</v>
      </c>
      <c r="D340" s="11"/>
      <c r="E340" s="12" t="s">
        <v>260</v>
      </c>
      <c r="F340" s="13" t="s">
        <v>261</v>
      </c>
      <c r="G340" s="13" t="s">
        <v>262</v>
      </c>
      <c r="H340" s="13" t="s">
        <v>263</v>
      </c>
      <c r="I340" s="13" t="s">
        <v>264</v>
      </c>
      <c r="J340" s="13" t="s">
        <v>265</v>
      </c>
      <c r="K340" s="13" t="s">
        <v>266</v>
      </c>
      <c r="L340" s="13" t="s">
        <v>267</v>
      </c>
      <c r="M340" s="13" t="s">
        <v>268</v>
      </c>
      <c r="N340" s="13" t="s">
        <v>269</v>
      </c>
      <c r="O340" s="13" t="s">
        <v>270</v>
      </c>
      <c r="P340" s="14" t="s">
        <v>271</v>
      </c>
      <c r="Q340" s="3"/>
      <c r="R340" s="74" t="s">
        <v>281</v>
      </c>
      <c r="S340" s="75"/>
      <c r="T340" s="76"/>
    </row>
    <row r="341" spans="1:20" x14ac:dyDescent="0.25">
      <c r="C341" s="10" t="s">
        <v>320</v>
      </c>
      <c r="D341" s="11"/>
      <c r="E341" s="12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4"/>
      <c r="Q341" s="3"/>
      <c r="R341" s="15" t="s">
        <v>272</v>
      </c>
      <c r="S341" s="16" t="s">
        <v>273</v>
      </c>
      <c r="T341" s="17" t="s">
        <v>273</v>
      </c>
    </row>
    <row r="342" spans="1:20" x14ac:dyDescent="0.25">
      <c r="C342" s="10" t="s">
        <v>282</v>
      </c>
      <c r="D342" s="11"/>
      <c r="E342" s="18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20"/>
      <c r="R342" s="21"/>
      <c r="S342" s="22"/>
      <c r="T342" s="23"/>
    </row>
    <row r="343" spans="1:20" x14ac:dyDescent="0.25">
      <c r="C343" s="24" t="s">
        <v>275</v>
      </c>
      <c r="D343" s="11"/>
      <c r="E343" s="25" t="s">
        <v>275</v>
      </c>
      <c r="F343" s="26" t="s">
        <v>275</v>
      </c>
      <c r="G343" s="26" t="s">
        <v>275</v>
      </c>
      <c r="H343" s="26" t="s">
        <v>275</v>
      </c>
      <c r="I343" s="26" t="s">
        <v>275</v>
      </c>
      <c r="J343" s="26" t="s">
        <v>275</v>
      </c>
      <c r="K343" s="26" t="s">
        <v>275</v>
      </c>
      <c r="L343" s="26" t="s">
        <v>275</v>
      </c>
      <c r="M343" s="26" t="s">
        <v>275</v>
      </c>
      <c r="N343" s="26" t="s">
        <v>275</v>
      </c>
      <c r="O343" s="26" t="s">
        <v>275</v>
      </c>
      <c r="P343" s="27" t="s">
        <v>275</v>
      </c>
      <c r="Q343" s="3"/>
      <c r="R343" s="28" t="s">
        <v>275</v>
      </c>
      <c r="S343" s="29" t="s">
        <v>275</v>
      </c>
      <c r="T343" s="30" t="s">
        <v>322</v>
      </c>
    </row>
    <row r="344" spans="1:20" x14ac:dyDescent="0.25">
      <c r="A344" s="5" t="s">
        <v>298</v>
      </c>
      <c r="C344" s="32"/>
      <c r="R344" s="31"/>
      <c r="S344" s="31"/>
    </row>
    <row r="345" spans="1:20" x14ac:dyDescent="0.25">
      <c r="A345" s="2" t="s">
        <v>203</v>
      </c>
      <c r="B345" s="2" t="s">
        <v>524</v>
      </c>
      <c r="C345" s="32">
        <f>[1]!EntCustDebit($A$2,2015,112,$A345)</f>
        <v>1583</v>
      </c>
      <c r="E345" s="4">
        <f>[1]!EntCustCredit($A$2,2015,E$2,$A345)</f>
        <v>131.91999999999999</v>
      </c>
      <c r="F345" s="4">
        <f>[1]!EntCustCredit($A$2,2015,F$2,$A345)</f>
        <v>131.91999999999999</v>
      </c>
      <c r="G345" s="4">
        <f>[1]!EntCustCredit($A$2,2015,G$2,$A345)</f>
        <v>131.91999999999999</v>
      </c>
      <c r="H345" s="4">
        <f>[1]!EntCustCredit($A$2,2015,H$2,$A345)</f>
        <v>131.91999999999999</v>
      </c>
      <c r="I345" s="4">
        <f>[1]!EntCustCredit($A$2,2015,I$2,$A345)</f>
        <v>0</v>
      </c>
      <c r="J345" s="4">
        <f>[1]!EntCustCredit($A$2,2015,J$2,$A345)</f>
        <v>0</v>
      </c>
      <c r="K345" s="4">
        <f>[1]!EntCustCredit($A$2,2015,K$2,$A345)</f>
        <v>0</v>
      </c>
      <c r="L345" s="4">
        <f>[1]!EntCustCredit($A$2,2015,L$2,$A345)</f>
        <v>0</v>
      </c>
      <c r="M345" s="4">
        <f>[1]!EntCustCredit($A$2,2015,M$2,$A345)</f>
        <v>0</v>
      </c>
      <c r="N345" s="4">
        <f>[1]!EntCustCredit($A$2,2015,N$2,$A345)</f>
        <v>0</v>
      </c>
      <c r="O345" s="4">
        <f>[1]!EntCustCredit($A$2,2015,O$2,$A345)</f>
        <v>0</v>
      </c>
      <c r="P345" s="4">
        <f>[1]!EntCustCredit($A$2,2015,P$2,$A345)</f>
        <v>0</v>
      </c>
      <c r="R345" s="31">
        <f t="shared" si="23"/>
        <v>1583</v>
      </c>
      <c r="S345" s="31">
        <f t="shared" si="24"/>
        <v>527.67999999999995</v>
      </c>
      <c r="T345" s="6">
        <f t="shared" si="25"/>
        <v>0.33334175615919137</v>
      </c>
    </row>
    <row r="346" spans="1:20" x14ac:dyDescent="0.25">
      <c r="A346" s="2" t="s">
        <v>204</v>
      </c>
      <c r="B346" s="2" t="s">
        <v>525</v>
      </c>
      <c r="C346" s="32">
        <f>[1]!EntCustDebit($A$2,2015,112,$A346)</f>
        <v>5874</v>
      </c>
      <c r="E346" s="4">
        <f>[1]!EntCustCredit($A$2,2015,E$2,$A346)</f>
        <v>489.5</v>
      </c>
      <c r="F346" s="4">
        <f>[1]!EntCustCredit($A$2,2015,F$2,$A346)</f>
        <v>489.5</v>
      </c>
      <c r="G346" s="4">
        <f>[1]!EntCustCredit($A$2,2015,G$2,$A346)</f>
        <v>489.5</v>
      </c>
      <c r="H346" s="4">
        <f>[1]!EntCustCredit($A$2,2015,H$2,$A346)</f>
        <v>489.5</v>
      </c>
      <c r="I346" s="4">
        <f>[1]!EntCustCredit($A$2,2015,I$2,$A346)</f>
        <v>0</v>
      </c>
      <c r="J346" s="4">
        <f>[1]!EntCustCredit($A$2,2015,J$2,$A346)</f>
        <v>0</v>
      </c>
      <c r="K346" s="4">
        <f>[1]!EntCustCredit($A$2,2015,K$2,$A346)</f>
        <v>0</v>
      </c>
      <c r="L346" s="4">
        <f>[1]!EntCustCredit($A$2,2015,L$2,$A346)</f>
        <v>0</v>
      </c>
      <c r="M346" s="4">
        <f>[1]!EntCustCredit($A$2,2015,M$2,$A346)</f>
        <v>0</v>
      </c>
      <c r="N346" s="4">
        <f>[1]!EntCustCredit($A$2,2015,N$2,$A346)</f>
        <v>0</v>
      </c>
      <c r="O346" s="4">
        <f>[1]!EntCustCredit($A$2,2015,O$2,$A346)</f>
        <v>0</v>
      </c>
      <c r="P346" s="4">
        <f>[1]!EntCustCredit($A$2,2015,P$2,$A346)</f>
        <v>0</v>
      </c>
      <c r="R346" s="31">
        <f t="shared" si="23"/>
        <v>5874</v>
      </c>
      <c r="S346" s="31">
        <f t="shared" si="24"/>
        <v>1958</v>
      </c>
      <c r="T346" s="6">
        <f t="shared" si="25"/>
        <v>0.33333333333333331</v>
      </c>
    </row>
    <row r="347" spans="1:20" x14ac:dyDescent="0.25">
      <c r="A347" s="2" t="s">
        <v>205</v>
      </c>
      <c r="B347" s="2" t="s">
        <v>526</v>
      </c>
      <c r="C347" s="32">
        <f>[1]!EntCustDebit($A$2,2015,112,$A347)</f>
        <v>6576</v>
      </c>
      <c r="E347" s="4">
        <f>[1]!EntCustCredit($A$2,2015,E$2,$A347)</f>
        <v>548</v>
      </c>
      <c r="F347" s="4">
        <f>[1]!EntCustCredit($A$2,2015,F$2,$A347)</f>
        <v>548</v>
      </c>
      <c r="G347" s="4">
        <f>[1]!EntCustCredit($A$2,2015,G$2,$A347)</f>
        <v>548</v>
      </c>
      <c r="H347" s="4">
        <f>[1]!EntCustCredit($A$2,2015,H$2,$A347)</f>
        <v>548</v>
      </c>
      <c r="I347" s="4">
        <f>[1]!EntCustCredit($A$2,2015,I$2,$A347)</f>
        <v>0</v>
      </c>
      <c r="J347" s="4">
        <f>[1]!EntCustCredit($A$2,2015,J$2,$A347)</f>
        <v>0</v>
      </c>
      <c r="K347" s="4">
        <f>[1]!EntCustCredit($A$2,2015,K$2,$A347)</f>
        <v>0</v>
      </c>
      <c r="L347" s="4">
        <f>[1]!EntCustCredit($A$2,2015,L$2,$A347)</f>
        <v>0</v>
      </c>
      <c r="M347" s="4">
        <f>[1]!EntCustCredit($A$2,2015,M$2,$A347)</f>
        <v>0</v>
      </c>
      <c r="N347" s="4">
        <f>[1]!EntCustCredit($A$2,2015,N$2,$A347)</f>
        <v>0</v>
      </c>
      <c r="O347" s="4">
        <f>[1]!EntCustCredit($A$2,2015,O$2,$A347)</f>
        <v>0</v>
      </c>
      <c r="P347" s="4">
        <f>[1]!EntCustCredit($A$2,2015,P$2,$A347)</f>
        <v>0</v>
      </c>
      <c r="R347" s="31">
        <f t="shared" si="23"/>
        <v>6576</v>
      </c>
      <c r="S347" s="31">
        <f t="shared" si="24"/>
        <v>2192</v>
      </c>
      <c r="T347" s="6">
        <f t="shared" si="25"/>
        <v>0.33333333333333331</v>
      </c>
    </row>
    <row r="348" spans="1:20" x14ac:dyDescent="0.25">
      <c r="A348" s="2" t="s">
        <v>206</v>
      </c>
      <c r="B348" s="2" t="s">
        <v>527</v>
      </c>
      <c r="C348" s="32">
        <f>[1]!EntCustDebit($A$2,2015,112,$A348)</f>
        <v>8748</v>
      </c>
      <c r="E348" s="4">
        <f>[1]!EntCustCredit($A$2,2015,E$2,$A348)</f>
        <v>0</v>
      </c>
      <c r="F348" s="4">
        <f>[1]!EntCustCredit($A$2,2015,F$2,$A348)</f>
        <v>1430</v>
      </c>
      <c r="G348" s="4">
        <f>[1]!EntCustCredit($A$2,2015,G$2,$A348)</f>
        <v>0</v>
      </c>
      <c r="H348" s="4">
        <f>[1]!EntCustCredit($A$2,2015,H$2,$A348)</f>
        <v>1430</v>
      </c>
      <c r="I348" s="4">
        <f>[1]!EntCustCredit($A$2,2015,I$2,$A348)</f>
        <v>0</v>
      </c>
      <c r="J348" s="4">
        <f>[1]!EntCustCredit($A$2,2015,J$2,$A348)</f>
        <v>0</v>
      </c>
      <c r="K348" s="4">
        <f>[1]!EntCustCredit($A$2,2015,K$2,$A348)</f>
        <v>0</v>
      </c>
      <c r="L348" s="4">
        <f>[1]!EntCustCredit($A$2,2015,L$2,$A348)</f>
        <v>0</v>
      </c>
      <c r="M348" s="4">
        <f>[1]!EntCustCredit($A$2,2015,M$2,$A348)</f>
        <v>0</v>
      </c>
      <c r="N348" s="4">
        <f>[1]!EntCustCredit($A$2,2015,N$2,$A348)</f>
        <v>0</v>
      </c>
      <c r="O348" s="4">
        <f>[1]!EntCustCredit($A$2,2015,O$2,$A348)</f>
        <v>0</v>
      </c>
      <c r="P348" s="4">
        <f>[1]!EntCustCredit($A$2,2015,P$2,$A348)</f>
        <v>0</v>
      </c>
      <c r="R348" s="31">
        <f t="shared" si="23"/>
        <v>8748</v>
      </c>
      <c r="S348" s="31">
        <f t="shared" si="24"/>
        <v>2860</v>
      </c>
      <c r="T348" s="6">
        <f t="shared" si="25"/>
        <v>0.32693187014174668</v>
      </c>
    </row>
    <row r="349" spans="1:20" x14ac:dyDescent="0.25">
      <c r="A349" s="2" t="s">
        <v>207</v>
      </c>
      <c r="B349" s="2" t="s">
        <v>528</v>
      </c>
      <c r="C349" s="32">
        <f>[1]!EntCustDebit($A$2,2015,112,$A349)</f>
        <v>1407</v>
      </c>
      <c r="E349" s="4">
        <f>[1]!EntCustCredit($A$2,2015,E$2,$A349)</f>
        <v>117.25</v>
      </c>
      <c r="F349" s="4">
        <f>[1]!EntCustCredit($A$2,2015,F$2,$A349)</f>
        <v>0</v>
      </c>
      <c r="G349" s="4">
        <f>[1]!EntCustCredit($A$2,2015,G$2,$A349)</f>
        <v>0</v>
      </c>
      <c r="H349" s="4">
        <f>[1]!EntCustCredit($A$2,2015,H$2,$A349)</f>
        <v>0</v>
      </c>
      <c r="I349" s="4">
        <f>[1]!EntCustCredit($A$2,2015,I$2,$A349)</f>
        <v>0</v>
      </c>
      <c r="J349" s="4">
        <f>[1]!EntCustCredit($A$2,2015,J$2,$A349)</f>
        <v>0</v>
      </c>
      <c r="K349" s="4">
        <f>[1]!EntCustCredit($A$2,2015,K$2,$A349)</f>
        <v>0</v>
      </c>
      <c r="L349" s="4">
        <f>[1]!EntCustCredit($A$2,2015,L$2,$A349)</f>
        <v>0</v>
      </c>
      <c r="M349" s="4">
        <f>[1]!EntCustCredit($A$2,2015,M$2,$A349)</f>
        <v>0</v>
      </c>
      <c r="N349" s="4">
        <f>[1]!EntCustCredit($A$2,2015,N$2,$A349)</f>
        <v>0</v>
      </c>
      <c r="O349" s="4">
        <f>[1]!EntCustCredit($A$2,2015,O$2,$A349)</f>
        <v>0</v>
      </c>
      <c r="P349" s="4">
        <f>[1]!EntCustCredit($A$2,2015,P$2,$A349)</f>
        <v>0</v>
      </c>
      <c r="R349" s="31">
        <f t="shared" si="23"/>
        <v>1407</v>
      </c>
      <c r="S349" s="31">
        <f t="shared" si="24"/>
        <v>117.25</v>
      </c>
      <c r="T349" s="6">
        <f t="shared" si="25"/>
        <v>8.3333333333333329E-2</v>
      </c>
    </row>
    <row r="350" spans="1:20" x14ac:dyDescent="0.25">
      <c r="A350" s="2" t="s">
        <v>208</v>
      </c>
      <c r="B350" s="2" t="s">
        <v>529</v>
      </c>
      <c r="C350" s="32">
        <f>[1]!EntCustDebit($A$2,2015,112,$A350)</f>
        <v>19851</v>
      </c>
      <c r="E350" s="4">
        <f>[1]!EntCustCredit($A$2,2015,E$2,$A350)</f>
        <v>1050</v>
      </c>
      <c r="F350" s="4">
        <f>[1]!EntCustCredit($A$2,2015,F$2,$A350)</f>
        <v>1050</v>
      </c>
      <c r="G350" s="4">
        <f>[1]!EntCustCredit($A$2,2015,G$2,$A350)</f>
        <v>1050</v>
      </c>
      <c r="H350" s="4">
        <f>[1]!EntCustCredit($A$2,2015,H$2,$A350)</f>
        <v>1050</v>
      </c>
      <c r="I350" s="4">
        <f>[1]!EntCustCredit($A$2,2015,I$2,$A350)</f>
        <v>0</v>
      </c>
      <c r="J350" s="4">
        <f>[1]!EntCustCredit($A$2,2015,J$2,$A350)</f>
        <v>0</v>
      </c>
      <c r="K350" s="4">
        <f>[1]!EntCustCredit($A$2,2015,K$2,$A350)</f>
        <v>0</v>
      </c>
      <c r="L350" s="4">
        <f>[1]!EntCustCredit($A$2,2015,L$2,$A350)</f>
        <v>0</v>
      </c>
      <c r="M350" s="4">
        <f>[1]!EntCustCredit($A$2,2015,M$2,$A350)</f>
        <v>0</v>
      </c>
      <c r="N350" s="4">
        <f>[1]!EntCustCredit($A$2,2015,N$2,$A350)</f>
        <v>0</v>
      </c>
      <c r="O350" s="4">
        <f>[1]!EntCustCredit($A$2,2015,O$2,$A350)</f>
        <v>0</v>
      </c>
      <c r="P350" s="4">
        <f>[1]!EntCustCredit($A$2,2015,P$2,$A350)</f>
        <v>0</v>
      </c>
      <c r="R350" s="31">
        <f t="shared" si="23"/>
        <v>19851</v>
      </c>
      <c r="S350" s="31">
        <f t="shared" si="24"/>
        <v>4200</v>
      </c>
      <c r="T350" s="6">
        <f t="shared" si="25"/>
        <v>0.21157624301042768</v>
      </c>
    </row>
    <row r="351" spans="1:20" x14ac:dyDescent="0.25">
      <c r="A351" s="2" t="s">
        <v>209</v>
      </c>
      <c r="B351" s="2" t="s">
        <v>530</v>
      </c>
      <c r="C351" s="32">
        <f>[1]!EntCustDebit($A$2,2015,112,$A351)</f>
        <v>18700</v>
      </c>
      <c r="E351" s="4">
        <f>[1]!EntCustCredit($A$2,2015,E$2,$A351)</f>
        <v>1559</v>
      </c>
      <c r="F351" s="4">
        <f>[1]!EntCustCredit($A$2,2015,F$2,$A351)</f>
        <v>1559</v>
      </c>
      <c r="G351" s="4">
        <f>[1]!EntCustCredit($A$2,2015,G$2,$A351)</f>
        <v>1559</v>
      </c>
      <c r="H351" s="4">
        <f>[1]!EntCustCredit($A$2,2015,H$2,$A351)</f>
        <v>1559</v>
      </c>
      <c r="I351" s="4">
        <f>[1]!EntCustCredit($A$2,2015,I$2,$A351)</f>
        <v>0</v>
      </c>
      <c r="J351" s="4">
        <f>[1]!EntCustCredit($A$2,2015,J$2,$A351)</f>
        <v>0</v>
      </c>
      <c r="K351" s="4">
        <f>[1]!EntCustCredit($A$2,2015,K$2,$A351)</f>
        <v>0</v>
      </c>
      <c r="L351" s="4">
        <f>[1]!EntCustCredit($A$2,2015,L$2,$A351)</f>
        <v>0</v>
      </c>
      <c r="M351" s="4">
        <f>[1]!EntCustCredit($A$2,2015,M$2,$A351)</f>
        <v>0</v>
      </c>
      <c r="N351" s="4">
        <f>[1]!EntCustCredit($A$2,2015,N$2,$A351)</f>
        <v>0</v>
      </c>
      <c r="O351" s="4">
        <f>[1]!EntCustCredit($A$2,2015,O$2,$A351)</f>
        <v>0</v>
      </c>
      <c r="P351" s="4">
        <f>[1]!EntCustCredit($A$2,2015,P$2,$A351)</f>
        <v>0</v>
      </c>
      <c r="R351" s="31">
        <f t="shared" si="23"/>
        <v>18700</v>
      </c>
      <c r="S351" s="31">
        <f t="shared" si="24"/>
        <v>6236</v>
      </c>
      <c r="T351" s="6">
        <f t="shared" si="25"/>
        <v>0.33347593582887702</v>
      </c>
    </row>
    <row r="352" spans="1:20" x14ac:dyDescent="0.25">
      <c r="A352" s="2" t="s">
        <v>210</v>
      </c>
      <c r="B352" s="2" t="s">
        <v>531</v>
      </c>
      <c r="C352" s="32">
        <f>[1]!EntCustDebit($A$2,2015,112,$A352)</f>
        <v>46458</v>
      </c>
      <c r="E352" s="4">
        <f>[1]!EntCustCredit($A$2,2015,E$2,$A352)</f>
        <v>3871.5</v>
      </c>
      <c r="F352" s="4">
        <f>[1]!EntCustCredit($A$2,2015,F$2,$A352)</f>
        <v>3871.5</v>
      </c>
      <c r="G352" s="4">
        <f>[1]!EntCustCredit($A$2,2015,G$2,$A352)</f>
        <v>3871.5</v>
      </c>
      <c r="H352" s="4">
        <f>[1]!EntCustCredit($A$2,2015,H$2,$A352)</f>
        <v>3871.5</v>
      </c>
      <c r="I352" s="4">
        <f>[1]!EntCustCredit($A$2,2015,I$2,$A352)</f>
        <v>0</v>
      </c>
      <c r="J352" s="4">
        <f>[1]!EntCustCredit($A$2,2015,J$2,$A352)</f>
        <v>0</v>
      </c>
      <c r="K352" s="4">
        <f>[1]!EntCustCredit($A$2,2015,K$2,$A352)</f>
        <v>0</v>
      </c>
      <c r="L352" s="4">
        <f>[1]!EntCustCredit($A$2,2015,L$2,$A352)</f>
        <v>0</v>
      </c>
      <c r="M352" s="4">
        <f>[1]!EntCustCredit($A$2,2015,M$2,$A352)</f>
        <v>0</v>
      </c>
      <c r="N352" s="4">
        <f>[1]!EntCustCredit($A$2,2015,N$2,$A352)</f>
        <v>0</v>
      </c>
      <c r="O352" s="4">
        <f>[1]!EntCustCredit($A$2,2015,O$2,$A352)</f>
        <v>0</v>
      </c>
      <c r="P352" s="4">
        <f>[1]!EntCustCredit($A$2,2015,P$2,$A352)</f>
        <v>0</v>
      </c>
      <c r="R352" s="31">
        <f t="shared" si="23"/>
        <v>46458</v>
      </c>
      <c r="S352" s="31">
        <f t="shared" si="24"/>
        <v>15486</v>
      </c>
      <c r="T352" s="6">
        <f t="shared" si="25"/>
        <v>0.33333333333333331</v>
      </c>
    </row>
    <row r="353" spans="1:20" x14ac:dyDescent="0.25">
      <c r="A353" s="2" t="s">
        <v>211</v>
      </c>
      <c r="B353" s="2" t="s">
        <v>532</v>
      </c>
      <c r="C353" s="32">
        <f>[1]!EntCustDebit($A$2,2015,112,$A353)</f>
        <v>14647</v>
      </c>
      <c r="E353" s="4">
        <f>[1]!EntCustCredit($A$2,2015,E$2,$A353)</f>
        <v>200</v>
      </c>
      <c r="F353" s="4">
        <f>[1]!EntCustCredit($A$2,2015,F$2,$A353)</f>
        <v>300</v>
      </c>
      <c r="G353" s="4">
        <f>[1]!EntCustCredit($A$2,2015,G$2,$A353)</f>
        <v>200</v>
      </c>
      <c r="H353" s="4">
        <f>[1]!EntCustCredit($A$2,2015,H$2,$A353)</f>
        <v>2000</v>
      </c>
      <c r="I353" s="4">
        <f>[1]!EntCustCredit($A$2,2015,I$2,$A353)</f>
        <v>0</v>
      </c>
      <c r="J353" s="4">
        <f>[1]!EntCustCredit($A$2,2015,J$2,$A353)</f>
        <v>0</v>
      </c>
      <c r="K353" s="4">
        <f>[1]!EntCustCredit($A$2,2015,K$2,$A353)</f>
        <v>0</v>
      </c>
      <c r="L353" s="4">
        <f>[1]!EntCustCredit($A$2,2015,L$2,$A353)</f>
        <v>0</v>
      </c>
      <c r="M353" s="4">
        <f>[1]!EntCustCredit($A$2,2015,M$2,$A353)</f>
        <v>0</v>
      </c>
      <c r="N353" s="4">
        <f>[1]!EntCustCredit($A$2,2015,N$2,$A353)</f>
        <v>0</v>
      </c>
      <c r="O353" s="4">
        <f>[1]!EntCustCredit($A$2,2015,O$2,$A353)</f>
        <v>0</v>
      </c>
      <c r="P353" s="4">
        <f>[1]!EntCustCredit($A$2,2015,P$2,$A353)</f>
        <v>0</v>
      </c>
      <c r="R353" s="31">
        <f t="shared" si="23"/>
        <v>14647</v>
      </c>
      <c r="S353" s="31">
        <f t="shared" si="24"/>
        <v>2700</v>
      </c>
      <c r="T353" s="6">
        <f t="shared" si="25"/>
        <v>0.18433808971120366</v>
      </c>
    </row>
    <row r="354" spans="1:20" x14ac:dyDescent="0.25">
      <c r="A354" s="2" t="s">
        <v>212</v>
      </c>
      <c r="B354" s="2" t="s">
        <v>533</v>
      </c>
      <c r="C354" s="32">
        <f>[1]!EntCustDebit($A$2,2015,112,$A354)</f>
        <v>9218</v>
      </c>
      <c r="E354" s="4">
        <f>[1]!EntCustCredit($A$2,2015,E$2,$A354)</f>
        <v>768</v>
      </c>
      <c r="F354" s="4">
        <f>[1]!EntCustCredit($A$2,2015,F$2,$A354)</f>
        <v>768</v>
      </c>
      <c r="G354" s="4">
        <f>[1]!EntCustCredit($A$2,2015,G$2,$A354)</f>
        <v>768</v>
      </c>
      <c r="H354" s="4">
        <f>[1]!EntCustCredit($A$2,2015,H$2,$A354)</f>
        <v>768</v>
      </c>
      <c r="I354" s="4">
        <f>[1]!EntCustCredit($A$2,2015,I$2,$A354)</f>
        <v>0</v>
      </c>
      <c r="J354" s="4">
        <f>[1]!EntCustCredit($A$2,2015,J$2,$A354)</f>
        <v>0</v>
      </c>
      <c r="K354" s="4">
        <f>[1]!EntCustCredit($A$2,2015,K$2,$A354)</f>
        <v>0</v>
      </c>
      <c r="L354" s="4">
        <f>[1]!EntCustCredit($A$2,2015,L$2,$A354)</f>
        <v>0</v>
      </c>
      <c r="M354" s="4">
        <f>[1]!EntCustCredit($A$2,2015,M$2,$A354)</f>
        <v>0</v>
      </c>
      <c r="N354" s="4">
        <f>[1]!EntCustCredit($A$2,2015,N$2,$A354)</f>
        <v>0</v>
      </c>
      <c r="O354" s="4">
        <f>[1]!EntCustCredit($A$2,2015,O$2,$A354)</f>
        <v>0</v>
      </c>
      <c r="P354" s="4">
        <f>[1]!EntCustCredit($A$2,2015,P$2,$A354)</f>
        <v>0</v>
      </c>
      <c r="R354" s="31">
        <f t="shared" si="23"/>
        <v>9218</v>
      </c>
      <c r="S354" s="31">
        <f t="shared" si="24"/>
        <v>3072</v>
      </c>
      <c r="T354" s="6">
        <f t="shared" si="25"/>
        <v>0.33326101106530703</v>
      </c>
    </row>
    <row r="355" spans="1:20" x14ac:dyDescent="0.25">
      <c r="A355" s="2" t="s">
        <v>213</v>
      </c>
      <c r="B355" s="2" t="s">
        <v>534</v>
      </c>
      <c r="C355" s="32">
        <f>[1]!EntCustDebit($A$2,2015,112,$A355)</f>
        <v>5701</v>
      </c>
      <c r="E355" s="4">
        <f>[1]!EntCustCredit($A$2,2015,E$2,$A355)</f>
        <v>475.08</v>
      </c>
      <c r="F355" s="4">
        <f>[1]!EntCustCredit($A$2,2015,F$2,$A355)</f>
        <v>475.08</v>
      </c>
      <c r="G355" s="4">
        <f>[1]!EntCustCredit($A$2,2015,G$2,$A355)</f>
        <v>475.08</v>
      </c>
      <c r="H355" s="4">
        <f>[1]!EntCustCredit($A$2,2015,H$2,$A355)</f>
        <v>475.08</v>
      </c>
      <c r="I355" s="4">
        <f>[1]!EntCustCredit($A$2,2015,I$2,$A355)</f>
        <v>0</v>
      </c>
      <c r="J355" s="4">
        <f>[1]!EntCustCredit($A$2,2015,J$2,$A355)</f>
        <v>0</v>
      </c>
      <c r="K355" s="4">
        <f>[1]!EntCustCredit($A$2,2015,K$2,$A355)</f>
        <v>0</v>
      </c>
      <c r="L355" s="4">
        <f>[1]!EntCustCredit($A$2,2015,L$2,$A355)</f>
        <v>0</v>
      </c>
      <c r="M355" s="4">
        <f>[1]!EntCustCredit($A$2,2015,M$2,$A355)</f>
        <v>0</v>
      </c>
      <c r="N355" s="4">
        <f>[1]!EntCustCredit($A$2,2015,N$2,$A355)</f>
        <v>0</v>
      </c>
      <c r="O355" s="4">
        <f>[1]!EntCustCredit($A$2,2015,O$2,$A355)</f>
        <v>0</v>
      </c>
      <c r="P355" s="4">
        <f>[1]!EntCustCredit($A$2,2015,P$2,$A355)</f>
        <v>0</v>
      </c>
      <c r="R355" s="31">
        <f t="shared" si="23"/>
        <v>5701</v>
      </c>
      <c r="S355" s="31">
        <f t="shared" si="24"/>
        <v>1900.32</v>
      </c>
      <c r="T355" s="6">
        <f t="shared" si="25"/>
        <v>0.33333099456235749</v>
      </c>
    </row>
    <row r="356" spans="1:20" x14ac:dyDescent="0.25">
      <c r="A356" s="2" t="s">
        <v>214</v>
      </c>
      <c r="B356" s="2" t="s">
        <v>535</v>
      </c>
      <c r="C356" s="32">
        <f>[1]!EntCustDebit($A$2,2015,112,$A356)</f>
        <v>21872</v>
      </c>
      <c r="E356" s="4">
        <f>[1]!EntCustCredit($A$2,2015,E$2,$A356)</f>
        <v>1000</v>
      </c>
      <c r="F356" s="4">
        <f>[1]!EntCustCredit($A$2,2015,F$2,$A356)</f>
        <v>0</v>
      </c>
      <c r="G356" s="4">
        <f>[1]!EntCustCredit($A$2,2015,G$2,$A356)</f>
        <v>2000</v>
      </c>
      <c r="H356" s="4">
        <f>[1]!EntCustCredit($A$2,2015,H$2,$A356)</f>
        <v>1000</v>
      </c>
      <c r="I356" s="4">
        <f>[1]!EntCustCredit($A$2,2015,I$2,$A356)</f>
        <v>0</v>
      </c>
      <c r="J356" s="4">
        <f>[1]!EntCustCredit($A$2,2015,J$2,$A356)</f>
        <v>0</v>
      </c>
      <c r="K356" s="4">
        <f>[1]!EntCustCredit($A$2,2015,K$2,$A356)</f>
        <v>0</v>
      </c>
      <c r="L356" s="4">
        <f>[1]!EntCustCredit($A$2,2015,L$2,$A356)</f>
        <v>0</v>
      </c>
      <c r="M356" s="4">
        <f>[1]!EntCustCredit($A$2,2015,M$2,$A356)</f>
        <v>0</v>
      </c>
      <c r="N356" s="4">
        <f>[1]!EntCustCredit($A$2,2015,N$2,$A356)</f>
        <v>0</v>
      </c>
      <c r="O356" s="4">
        <f>[1]!EntCustCredit($A$2,2015,O$2,$A356)</f>
        <v>0</v>
      </c>
      <c r="P356" s="4">
        <f>[1]!EntCustCredit($A$2,2015,P$2,$A356)</f>
        <v>0</v>
      </c>
      <c r="R356" s="31">
        <f t="shared" si="23"/>
        <v>21872</v>
      </c>
      <c r="S356" s="31">
        <f t="shared" si="24"/>
        <v>4000</v>
      </c>
      <c r="T356" s="6">
        <f t="shared" si="25"/>
        <v>0.182882223847842</v>
      </c>
    </row>
    <row r="357" spans="1:20" x14ac:dyDescent="0.25">
      <c r="A357" s="2" t="s">
        <v>215</v>
      </c>
      <c r="B357" s="2" t="s">
        <v>536</v>
      </c>
      <c r="C357" s="32">
        <f>[1]!EntCustDebit($A$2,2015,112,$A357)</f>
        <v>6328</v>
      </c>
      <c r="E357" s="4">
        <f>[1]!EntCustCredit($A$2,2015,E$2,$A357)</f>
        <v>527</v>
      </c>
      <c r="F357" s="4">
        <f>[1]!EntCustCredit($A$2,2015,F$2,$A357)</f>
        <v>527</v>
      </c>
      <c r="G357" s="4">
        <f>[1]!EntCustCredit($A$2,2015,G$2,$A357)</f>
        <v>527</v>
      </c>
      <c r="H357" s="4">
        <f>[1]!EntCustCredit($A$2,2015,H$2,$A357)</f>
        <v>527</v>
      </c>
      <c r="I357" s="4">
        <f>[1]!EntCustCredit($A$2,2015,I$2,$A357)</f>
        <v>0</v>
      </c>
      <c r="J357" s="4">
        <f>[1]!EntCustCredit($A$2,2015,J$2,$A357)</f>
        <v>0</v>
      </c>
      <c r="K357" s="4">
        <f>[1]!EntCustCredit($A$2,2015,K$2,$A357)</f>
        <v>0</v>
      </c>
      <c r="L357" s="4">
        <f>[1]!EntCustCredit($A$2,2015,L$2,$A357)</f>
        <v>0</v>
      </c>
      <c r="M357" s="4">
        <f>[1]!EntCustCredit($A$2,2015,M$2,$A357)</f>
        <v>0</v>
      </c>
      <c r="N357" s="4">
        <f>[1]!EntCustCredit($A$2,2015,N$2,$A357)</f>
        <v>0</v>
      </c>
      <c r="O357" s="4">
        <f>[1]!EntCustCredit($A$2,2015,O$2,$A357)</f>
        <v>0</v>
      </c>
      <c r="P357" s="4">
        <f>[1]!EntCustCredit($A$2,2015,P$2,$A357)</f>
        <v>0</v>
      </c>
      <c r="R357" s="31">
        <f t="shared" si="23"/>
        <v>6328</v>
      </c>
      <c r="S357" s="31">
        <f t="shared" si="24"/>
        <v>2108</v>
      </c>
      <c r="T357" s="6">
        <f t="shared" si="25"/>
        <v>0.33312262958280658</v>
      </c>
    </row>
    <row r="358" spans="1:20" x14ac:dyDescent="0.25">
      <c r="A358" s="2" t="s">
        <v>216</v>
      </c>
      <c r="B358" s="2" t="s">
        <v>537</v>
      </c>
      <c r="C358" s="32">
        <f>[1]!EntCustDebit($A$2,2015,112,$A358)</f>
        <v>3072</v>
      </c>
      <c r="E358" s="4">
        <f>[1]!EntCustCredit($A$2,2015,E$2,$A358)</f>
        <v>0</v>
      </c>
      <c r="F358" s="4">
        <f>[1]!EntCustCredit($A$2,2015,F$2,$A358)</f>
        <v>0</v>
      </c>
      <c r="G358" s="4">
        <f>[1]!EntCustCredit($A$2,2015,G$2,$A358)</f>
        <v>0</v>
      </c>
      <c r="H358" s="4">
        <f>[1]!EntCustCredit($A$2,2015,H$2,$A358)</f>
        <v>0</v>
      </c>
      <c r="I358" s="4">
        <f>[1]!EntCustCredit($A$2,2015,I$2,$A358)</f>
        <v>0</v>
      </c>
      <c r="J358" s="4">
        <f>[1]!EntCustCredit($A$2,2015,J$2,$A358)</f>
        <v>0</v>
      </c>
      <c r="K358" s="4">
        <f>[1]!EntCustCredit($A$2,2015,K$2,$A358)</f>
        <v>0</v>
      </c>
      <c r="L358" s="4">
        <f>[1]!EntCustCredit($A$2,2015,L$2,$A358)</f>
        <v>0</v>
      </c>
      <c r="M358" s="4">
        <f>[1]!EntCustCredit($A$2,2015,M$2,$A358)</f>
        <v>0</v>
      </c>
      <c r="N358" s="4">
        <f>[1]!EntCustCredit($A$2,2015,N$2,$A358)</f>
        <v>0</v>
      </c>
      <c r="O358" s="4">
        <f>[1]!EntCustCredit($A$2,2015,O$2,$A358)</f>
        <v>0</v>
      </c>
      <c r="P358" s="4">
        <f>[1]!EntCustCredit($A$2,2015,P$2,$A358)</f>
        <v>0</v>
      </c>
      <c r="R358" s="31">
        <f t="shared" si="23"/>
        <v>3072</v>
      </c>
      <c r="S358" s="31">
        <f t="shared" si="24"/>
        <v>0</v>
      </c>
      <c r="T358" s="6">
        <f t="shared" si="25"/>
        <v>0</v>
      </c>
    </row>
    <row r="359" spans="1:20" x14ac:dyDescent="0.25">
      <c r="A359" s="2" t="s">
        <v>217</v>
      </c>
      <c r="B359" s="2" t="s">
        <v>538</v>
      </c>
      <c r="C359" s="32">
        <f>[1]!EntCustDebit($A$2,2015,112,$A359)</f>
        <v>6052</v>
      </c>
      <c r="E359" s="4">
        <f>[1]!EntCustCredit($A$2,2015,E$2,$A359)</f>
        <v>0</v>
      </c>
      <c r="F359" s="4">
        <f>[1]!EntCustCredit($A$2,2015,F$2,$A359)</f>
        <v>0</v>
      </c>
      <c r="G359" s="4">
        <f>[1]!EntCustCredit($A$2,2015,G$2,$A359)</f>
        <v>0</v>
      </c>
      <c r="H359" s="4">
        <f>[1]!EntCustCredit($A$2,2015,H$2,$A359)</f>
        <v>0</v>
      </c>
      <c r="I359" s="4">
        <f>[1]!EntCustCredit($A$2,2015,I$2,$A359)</f>
        <v>0</v>
      </c>
      <c r="J359" s="4">
        <f>[1]!EntCustCredit($A$2,2015,J$2,$A359)</f>
        <v>0</v>
      </c>
      <c r="K359" s="4">
        <f>[1]!EntCustCredit($A$2,2015,K$2,$A359)</f>
        <v>0</v>
      </c>
      <c r="L359" s="4">
        <f>[1]!EntCustCredit($A$2,2015,L$2,$A359)</f>
        <v>0</v>
      </c>
      <c r="M359" s="4">
        <f>[1]!EntCustCredit($A$2,2015,M$2,$A359)</f>
        <v>0</v>
      </c>
      <c r="N359" s="4">
        <f>[1]!EntCustCredit($A$2,2015,N$2,$A359)</f>
        <v>0</v>
      </c>
      <c r="O359" s="4">
        <f>[1]!EntCustCredit($A$2,2015,O$2,$A359)</f>
        <v>0</v>
      </c>
      <c r="P359" s="4">
        <f>[1]!EntCustCredit($A$2,2015,P$2,$A359)</f>
        <v>0</v>
      </c>
      <c r="R359" s="31">
        <f t="shared" si="23"/>
        <v>6052</v>
      </c>
      <c r="S359" s="31">
        <f t="shared" si="24"/>
        <v>0</v>
      </c>
      <c r="T359" s="6">
        <f t="shared" si="25"/>
        <v>0</v>
      </c>
    </row>
    <row r="360" spans="1:20" x14ac:dyDescent="0.25">
      <c r="A360" s="2" t="s">
        <v>218</v>
      </c>
      <c r="B360" s="2" t="s">
        <v>539</v>
      </c>
      <c r="C360" s="32">
        <f>[1]!EntCustDebit($A$2,2015,112,$A360)</f>
        <v>6675</v>
      </c>
      <c r="E360" s="4">
        <f>[1]!EntCustCredit($A$2,2015,E$2,$A360)</f>
        <v>556.25</v>
      </c>
      <c r="F360" s="4">
        <f>[1]!EntCustCredit($A$2,2015,F$2,$A360)</f>
        <v>556.25</v>
      </c>
      <c r="G360" s="4">
        <f>[1]!EntCustCredit($A$2,2015,G$2,$A360)</f>
        <v>556.25</v>
      </c>
      <c r="H360" s="4">
        <f>[1]!EntCustCredit($A$2,2015,H$2,$A360)</f>
        <v>556.25</v>
      </c>
      <c r="I360" s="4">
        <f>[1]!EntCustCredit($A$2,2015,I$2,$A360)</f>
        <v>0</v>
      </c>
      <c r="J360" s="4">
        <f>[1]!EntCustCredit($A$2,2015,J$2,$A360)</f>
        <v>0</v>
      </c>
      <c r="K360" s="4">
        <f>[1]!EntCustCredit($A$2,2015,K$2,$A360)</f>
        <v>0</v>
      </c>
      <c r="L360" s="4">
        <f>[1]!EntCustCredit($A$2,2015,L$2,$A360)</f>
        <v>0</v>
      </c>
      <c r="M360" s="4">
        <f>[1]!EntCustCredit($A$2,2015,M$2,$A360)</f>
        <v>0</v>
      </c>
      <c r="N360" s="4">
        <f>[1]!EntCustCredit($A$2,2015,N$2,$A360)</f>
        <v>0</v>
      </c>
      <c r="O360" s="4">
        <f>[1]!EntCustCredit($A$2,2015,O$2,$A360)</f>
        <v>0</v>
      </c>
      <c r="P360" s="4">
        <f>[1]!EntCustCredit($A$2,2015,P$2,$A360)</f>
        <v>0</v>
      </c>
      <c r="R360" s="31">
        <f t="shared" si="23"/>
        <v>6675</v>
      </c>
      <c r="S360" s="31">
        <f t="shared" si="24"/>
        <v>2225</v>
      </c>
      <c r="T360" s="6">
        <f t="shared" si="25"/>
        <v>0.33333333333333331</v>
      </c>
    </row>
    <row r="361" spans="1:20" x14ac:dyDescent="0.25">
      <c r="A361" s="2" t="s">
        <v>219</v>
      </c>
      <c r="B361" s="2" t="s">
        <v>540</v>
      </c>
      <c r="C361" s="32">
        <f>[1]!EntCustDebit($A$2,2015,112,$A361)</f>
        <v>10120</v>
      </c>
      <c r="E361" s="4">
        <f>[1]!EntCustCredit($A$2,2015,E$2,$A361)</f>
        <v>874</v>
      </c>
      <c r="F361" s="4">
        <f>[1]!EntCustCredit($A$2,2015,F$2,$A361)</f>
        <v>874</v>
      </c>
      <c r="G361" s="4">
        <f>[1]!EntCustCredit($A$2,2015,G$2,$A361)</f>
        <v>837.2</v>
      </c>
      <c r="H361" s="4">
        <f>[1]!EntCustCredit($A$2,2015,H$2,$A361)</f>
        <v>837.2</v>
      </c>
      <c r="I361" s="4">
        <f>[1]!EntCustCredit($A$2,2015,I$2,$A361)</f>
        <v>0</v>
      </c>
      <c r="J361" s="4">
        <f>[1]!EntCustCredit($A$2,2015,J$2,$A361)</f>
        <v>0</v>
      </c>
      <c r="K361" s="4">
        <f>[1]!EntCustCredit($A$2,2015,K$2,$A361)</f>
        <v>0</v>
      </c>
      <c r="L361" s="4">
        <f>[1]!EntCustCredit($A$2,2015,L$2,$A361)</f>
        <v>0</v>
      </c>
      <c r="M361" s="4">
        <f>[1]!EntCustCredit($A$2,2015,M$2,$A361)</f>
        <v>0</v>
      </c>
      <c r="N361" s="4">
        <f>[1]!EntCustCredit($A$2,2015,N$2,$A361)</f>
        <v>0</v>
      </c>
      <c r="O361" s="4">
        <f>[1]!EntCustCredit($A$2,2015,O$2,$A361)</f>
        <v>0</v>
      </c>
      <c r="P361" s="4">
        <f>[1]!EntCustCredit($A$2,2015,P$2,$A361)</f>
        <v>0</v>
      </c>
      <c r="R361" s="31">
        <f t="shared" si="23"/>
        <v>10120</v>
      </c>
      <c r="S361" s="31">
        <f t="shared" si="24"/>
        <v>3422.3999999999996</v>
      </c>
      <c r="T361" s="6">
        <f t="shared" si="25"/>
        <v>0.33818181818181814</v>
      </c>
    </row>
    <row r="362" spans="1:20" x14ac:dyDescent="0.25">
      <c r="A362" s="2" t="s">
        <v>220</v>
      </c>
      <c r="B362" s="2" t="s">
        <v>541</v>
      </c>
      <c r="C362" s="32">
        <f>[1]!EntCustDebit($A$2,2015,112,$A362)</f>
        <v>4312</v>
      </c>
      <c r="E362" s="4">
        <f>[1]!EntCustCredit($A$2,2015,E$2,$A362)</f>
        <v>359.34</v>
      </c>
      <c r="F362" s="4">
        <f>[1]!EntCustCredit($A$2,2015,F$2,$A362)</f>
        <v>359.34</v>
      </c>
      <c r="G362" s="4">
        <f>[1]!EntCustCredit($A$2,2015,G$2,$A362)</f>
        <v>359.34</v>
      </c>
      <c r="H362" s="4">
        <f>[1]!EntCustCredit($A$2,2015,H$2,$A362)</f>
        <v>359.34</v>
      </c>
      <c r="I362" s="4">
        <f>[1]!EntCustCredit($A$2,2015,I$2,$A362)</f>
        <v>0</v>
      </c>
      <c r="J362" s="4">
        <f>[1]!EntCustCredit($A$2,2015,J$2,$A362)</f>
        <v>0</v>
      </c>
      <c r="K362" s="4">
        <f>[1]!EntCustCredit($A$2,2015,K$2,$A362)</f>
        <v>0</v>
      </c>
      <c r="L362" s="4">
        <f>[1]!EntCustCredit($A$2,2015,L$2,$A362)</f>
        <v>0</v>
      </c>
      <c r="M362" s="4">
        <f>[1]!EntCustCredit($A$2,2015,M$2,$A362)</f>
        <v>0</v>
      </c>
      <c r="N362" s="4">
        <f>[1]!EntCustCredit($A$2,2015,N$2,$A362)</f>
        <v>0</v>
      </c>
      <c r="O362" s="4">
        <f>[1]!EntCustCredit($A$2,2015,O$2,$A362)</f>
        <v>0</v>
      </c>
      <c r="P362" s="4">
        <f>[1]!EntCustCredit($A$2,2015,P$2,$A362)</f>
        <v>0</v>
      </c>
      <c r="R362" s="31">
        <f t="shared" si="23"/>
        <v>4312</v>
      </c>
      <c r="S362" s="31">
        <f t="shared" si="24"/>
        <v>1437.36</v>
      </c>
      <c r="T362" s="6">
        <f t="shared" si="25"/>
        <v>0.3333395176252319</v>
      </c>
    </row>
    <row r="363" spans="1:20" x14ac:dyDescent="0.25">
      <c r="A363" s="2" t="s">
        <v>221</v>
      </c>
      <c r="B363" s="2" t="s">
        <v>542</v>
      </c>
      <c r="C363" s="32">
        <f>[1]!EntCustDebit($A$2,2015,112,$A363)</f>
        <v>1495</v>
      </c>
      <c r="E363" s="4">
        <f>[1]!EntCustCredit($A$2,2015,E$2,$A363)</f>
        <v>0</v>
      </c>
      <c r="F363" s="4">
        <f>[1]!EntCustCredit($A$2,2015,F$2,$A363)</f>
        <v>0</v>
      </c>
      <c r="G363" s="4">
        <f>[1]!EntCustCredit($A$2,2015,G$2,$A363)</f>
        <v>0</v>
      </c>
      <c r="H363" s="4">
        <f>[1]!EntCustCredit($A$2,2015,H$2,$A363)</f>
        <v>750</v>
      </c>
      <c r="I363" s="4">
        <f>[1]!EntCustCredit($A$2,2015,I$2,$A363)</f>
        <v>0</v>
      </c>
      <c r="J363" s="4">
        <f>[1]!EntCustCredit($A$2,2015,J$2,$A363)</f>
        <v>0</v>
      </c>
      <c r="K363" s="4">
        <f>[1]!EntCustCredit($A$2,2015,K$2,$A363)</f>
        <v>0</v>
      </c>
      <c r="L363" s="4">
        <f>[1]!EntCustCredit($A$2,2015,L$2,$A363)</f>
        <v>0</v>
      </c>
      <c r="M363" s="4">
        <f>[1]!EntCustCredit($A$2,2015,M$2,$A363)</f>
        <v>0</v>
      </c>
      <c r="N363" s="4">
        <f>[1]!EntCustCredit($A$2,2015,N$2,$A363)</f>
        <v>0</v>
      </c>
      <c r="O363" s="4">
        <f>[1]!EntCustCredit($A$2,2015,O$2,$A363)</f>
        <v>0</v>
      </c>
      <c r="P363" s="4">
        <f>[1]!EntCustCredit($A$2,2015,P$2,$A363)</f>
        <v>0</v>
      </c>
      <c r="R363" s="31">
        <f t="shared" si="23"/>
        <v>1495</v>
      </c>
      <c r="S363" s="31">
        <f t="shared" si="24"/>
        <v>750</v>
      </c>
      <c r="T363" s="6">
        <f t="shared" si="25"/>
        <v>0.50167224080267558</v>
      </c>
    </row>
    <row r="364" spans="1:20" ht="16.5" thickBot="1" x14ac:dyDescent="0.3">
      <c r="C364" s="33">
        <f>SUM(C345:C363)</f>
        <v>198689</v>
      </c>
      <c r="E364" s="33">
        <f t="shared" ref="E364:P364" si="27">SUM(E345:E363)</f>
        <v>12526.84</v>
      </c>
      <c r="F364" s="33">
        <f t="shared" si="27"/>
        <v>12939.59</v>
      </c>
      <c r="G364" s="33">
        <f t="shared" si="27"/>
        <v>13372.79</v>
      </c>
      <c r="H364" s="33">
        <f t="shared" si="27"/>
        <v>16352.79</v>
      </c>
      <c r="I364" s="33">
        <f t="shared" si="27"/>
        <v>0</v>
      </c>
      <c r="J364" s="33">
        <f t="shared" si="27"/>
        <v>0</v>
      </c>
      <c r="K364" s="33">
        <f t="shared" si="27"/>
        <v>0</v>
      </c>
      <c r="L364" s="33">
        <f t="shared" si="27"/>
        <v>0</v>
      </c>
      <c r="M364" s="33">
        <f t="shared" si="27"/>
        <v>0</v>
      </c>
      <c r="N364" s="33">
        <f t="shared" si="27"/>
        <v>0</v>
      </c>
      <c r="O364" s="33">
        <f t="shared" si="27"/>
        <v>0</v>
      </c>
      <c r="P364" s="33">
        <f t="shared" si="27"/>
        <v>0</v>
      </c>
      <c r="R364" s="33">
        <f>SUM(R345:R363)</f>
        <v>198689</v>
      </c>
      <c r="S364" s="33">
        <f>SUM(S345:S363)</f>
        <v>55192.01</v>
      </c>
      <c r="T364" s="34">
        <f>+S364/R364</f>
        <v>0.27778090382457005</v>
      </c>
    </row>
    <row r="365" spans="1:20" ht="16.5" thickTop="1" x14ac:dyDescent="0.25">
      <c r="C365" s="32"/>
      <c r="R365" s="31"/>
      <c r="S365" s="31"/>
    </row>
    <row r="366" spans="1:20" x14ac:dyDescent="0.25">
      <c r="A366" s="5" t="s">
        <v>321</v>
      </c>
    </row>
    <row r="367" spans="1:20" x14ac:dyDescent="0.25">
      <c r="A367" s="5"/>
    </row>
    <row r="368" spans="1:20" x14ac:dyDescent="0.25">
      <c r="A368" s="5" t="s">
        <v>286</v>
      </c>
      <c r="C368" s="8" t="s">
        <v>259</v>
      </c>
      <c r="D368" s="9"/>
      <c r="E368" s="77" t="s">
        <v>280</v>
      </c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9"/>
      <c r="R368" s="80" t="s">
        <v>278</v>
      </c>
      <c r="S368" s="81"/>
      <c r="T368" s="82"/>
    </row>
    <row r="369" spans="1:20" x14ac:dyDescent="0.25">
      <c r="C369" s="10" t="s">
        <v>319</v>
      </c>
      <c r="D369" s="11"/>
      <c r="E369" s="12" t="s">
        <v>260</v>
      </c>
      <c r="F369" s="13" t="s">
        <v>261</v>
      </c>
      <c r="G369" s="13" t="s">
        <v>262</v>
      </c>
      <c r="H369" s="13" t="s">
        <v>263</v>
      </c>
      <c r="I369" s="13" t="s">
        <v>264</v>
      </c>
      <c r="J369" s="13" t="s">
        <v>265</v>
      </c>
      <c r="K369" s="13" t="s">
        <v>266</v>
      </c>
      <c r="L369" s="13" t="s">
        <v>267</v>
      </c>
      <c r="M369" s="13" t="s">
        <v>268</v>
      </c>
      <c r="N369" s="13" t="s">
        <v>269</v>
      </c>
      <c r="O369" s="13" t="s">
        <v>270</v>
      </c>
      <c r="P369" s="14" t="s">
        <v>271</v>
      </c>
      <c r="Q369" s="3"/>
      <c r="R369" s="74" t="s">
        <v>281</v>
      </c>
      <c r="S369" s="75"/>
      <c r="T369" s="76"/>
    </row>
    <row r="370" spans="1:20" x14ac:dyDescent="0.25">
      <c r="C370" s="10" t="s">
        <v>320</v>
      </c>
      <c r="D370" s="11"/>
      <c r="E370" s="1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4"/>
      <c r="Q370" s="3"/>
      <c r="R370" s="15" t="s">
        <v>272</v>
      </c>
      <c r="S370" s="16" t="s">
        <v>273</v>
      </c>
      <c r="T370" s="17" t="s">
        <v>273</v>
      </c>
    </row>
    <row r="371" spans="1:20" x14ac:dyDescent="0.25">
      <c r="C371" s="10" t="s">
        <v>282</v>
      </c>
      <c r="D371" s="11"/>
      <c r="E371" s="18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20"/>
      <c r="R371" s="21"/>
      <c r="S371" s="22"/>
      <c r="T371" s="23"/>
    </row>
    <row r="372" spans="1:20" x14ac:dyDescent="0.25">
      <c r="C372" s="24" t="s">
        <v>275</v>
      </c>
      <c r="D372" s="11"/>
      <c r="E372" s="25" t="s">
        <v>275</v>
      </c>
      <c r="F372" s="26" t="s">
        <v>275</v>
      </c>
      <c r="G372" s="26" t="s">
        <v>275</v>
      </c>
      <c r="H372" s="26" t="s">
        <v>275</v>
      </c>
      <c r="I372" s="26" t="s">
        <v>275</v>
      </c>
      <c r="J372" s="26" t="s">
        <v>275</v>
      </c>
      <c r="K372" s="26" t="s">
        <v>275</v>
      </c>
      <c r="L372" s="26" t="s">
        <v>275</v>
      </c>
      <c r="M372" s="26" t="s">
        <v>275</v>
      </c>
      <c r="N372" s="26" t="s">
        <v>275</v>
      </c>
      <c r="O372" s="26" t="s">
        <v>275</v>
      </c>
      <c r="P372" s="27" t="s">
        <v>275</v>
      </c>
      <c r="Q372" s="3"/>
      <c r="R372" s="28" t="s">
        <v>275</v>
      </c>
      <c r="S372" s="29" t="s">
        <v>275</v>
      </c>
      <c r="T372" s="30" t="s">
        <v>322</v>
      </c>
    </row>
    <row r="373" spans="1:20" x14ac:dyDescent="0.25">
      <c r="A373" s="5" t="s">
        <v>299</v>
      </c>
      <c r="C373" s="32"/>
      <c r="R373" s="31"/>
      <c r="S373" s="31"/>
    </row>
    <row r="374" spans="1:20" x14ac:dyDescent="0.25">
      <c r="A374" s="2" t="s">
        <v>222</v>
      </c>
      <c r="B374" s="2" t="s">
        <v>543</v>
      </c>
      <c r="C374" s="32">
        <f>[1]!EntCustDebit($A$2,2015,112,$A374)</f>
        <v>14045</v>
      </c>
      <c r="E374" s="4">
        <f>[1]!EntCustCredit($A$2,2015,E$2,$A374)</f>
        <v>1170.42</v>
      </c>
      <c r="F374" s="4">
        <f>[1]!EntCustCredit($A$2,2015,F$2,$A374)</f>
        <v>1170.42</v>
      </c>
      <c r="G374" s="4">
        <f>[1]!EntCustCredit($A$2,2015,G$2,$A374)</f>
        <v>1170.42</v>
      </c>
      <c r="H374" s="4">
        <f>[1]!EntCustCredit($A$2,2015,H$2,$A374)</f>
        <v>1170.42</v>
      </c>
      <c r="I374" s="4">
        <f>[1]!EntCustCredit($A$2,2015,I$2,$A374)</f>
        <v>0</v>
      </c>
      <c r="J374" s="4">
        <f>[1]!EntCustCredit($A$2,2015,J$2,$A374)</f>
        <v>0</v>
      </c>
      <c r="K374" s="4">
        <f>[1]!EntCustCredit($A$2,2015,K$2,$A374)</f>
        <v>0</v>
      </c>
      <c r="L374" s="4">
        <f>[1]!EntCustCredit($A$2,2015,L$2,$A374)</f>
        <v>0</v>
      </c>
      <c r="M374" s="4">
        <f>[1]!EntCustCredit($A$2,2015,M$2,$A374)</f>
        <v>0</v>
      </c>
      <c r="N374" s="4">
        <f>[1]!EntCustCredit($A$2,2015,N$2,$A374)</f>
        <v>0</v>
      </c>
      <c r="O374" s="4">
        <f>[1]!EntCustCredit($A$2,2015,O$2,$A374)</f>
        <v>0</v>
      </c>
      <c r="P374" s="4">
        <f>[1]!EntCustCredit($A$2,2015,P$2,$A374)</f>
        <v>0</v>
      </c>
      <c r="R374" s="31">
        <f t="shared" si="23"/>
        <v>14045</v>
      </c>
      <c r="S374" s="31">
        <f t="shared" si="24"/>
        <v>4681.68</v>
      </c>
      <c r="T374" s="6">
        <f t="shared" si="25"/>
        <v>0.33333428266286935</v>
      </c>
    </row>
    <row r="375" spans="1:20" x14ac:dyDescent="0.25">
      <c r="A375" s="2" t="s">
        <v>223</v>
      </c>
      <c r="B375" s="2" t="s">
        <v>544</v>
      </c>
      <c r="C375" s="32">
        <f>[1]!EntCustDebit($A$2,2015,112,$A375)</f>
        <v>24366</v>
      </c>
      <c r="E375" s="4">
        <f>[1]!EntCustCredit($A$2,2015,E$2,$A375)</f>
        <v>2030.5</v>
      </c>
      <c r="F375" s="4">
        <f>[1]!EntCustCredit($A$2,2015,F$2,$A375)</f>
        <v>2030.5</v>
      </c>
      <c r="G375" s="4">
        <f>[1]!EntCustCredit($A$2,2015,G$2,$A375)</f>
        <v>2030.5</v>
      </c>
      <c r="H375" s="4">
        <f>[1]!EntCustCredit($A$2,2015,H$2,$A375)</f>
        <v>2030.5</v>
      </c>
      <c r="I375" s="4">
        <f>[1]!EntCustCredit($A$2,2015,I$2,$A375)</f>
        <v>0</v>
      </c>
      <c r="J375" s="4">
        <f>[1]!EntCustCredit($A$2,2015,J$2,$A375)</f>
        <v>0</v>
      </c>
      <c r="K375" s="4">
        <f>[1]!EntCustCredit($A$2,2015,K$2,$A375)</f>
        <v>0</v>
      </c>
      <c r="L375" s="4">
        <f>[1]!EntCustCredit($A$2,2015,L$2,$A375)</f>
        <v>0</v>
      </c>
      <c r="M375" s="4">
        <f>[1]!EntCustCredit($A$2,2015,M$2,$A375)</f>
        <v>0</v>
      </c>
      <c r="N375" s="4">
        <f>[1]!EntCustCredit($A$2,2015,N$2,$A375)</f>
        <v>0</v>
      </c>
      <c r="O375" s="4">
        <f>[1]!EntCustCredit($A$2,2015,O$2,$A375)</f>
        <v>0</v>
      </c>
      <c r="P375" s="4">
        <f>[1]!EntCustCredit($A$2,2015,P$2,$A375)</f>
        <v>0</v>
      </c>
      <c r="R375" s="31">
        <f t="shared" si="23"/>
        <v>24366</v>
      </c>
      <c r="S375" s="31">
        <f t="shared" si="24"/>
        <v>8122</v>
      </c>
      <c r="T375" s="6">
        <f t="shared" si="25"/>
        <v>0.33333333333333331</v>
      </c>
    </row>
    <row r="376" spans="1:20" x14ac:dyDescent="0.25">
      <c r="A376" s="2" t="s">
        <v>224</v>
      </c>
      <c r="B376" s="2" t="s">
        <v>545</v>
      </c>
      <c r="C376" s="32">
        <f>[1]!EntCustDebit($A$2,2015,112,$A376)</f>
        <v>23152</v>
      </c>
      <c r="E376" s="4">
        <f>[1]!EntCustCredit($A$2,2015,E$2,$A376)</f>
        <v>1922</v>
      </c>
      <c r="F376" s="4">
        <f>[1]!EntCustCredit($A$2,2015,F$2,$A376)</f>
        <v>1930</v>
      </c>
      <c r="G376" s="4">
        <f>[1]!EntCustCredit($A$2,2015,G$2,$A376)</f>
        <v>1930</v>
      </c>
      <c r="H376" s="4">
        <f>[1]!EntCustCredit($A$2,2015,H$2,$A376)</f>
        <v>1930</v>
      </c>
      <c r="I376" s="4">
        <f>[1]!EntCustCredit($A$2,2015,I$2,$A376)</f>
        <v>0</v>
      </c>
      <c r="J376" s="4">
        <f>[1]!EntCustCredit($A$2,2015,J$2,$A376)</f>
        <v>0</v>
      </c>
      <c r="K376" s="4">
        <f>[1]!EntCustCredit($A$2,2015,K$2,$A376)</f>
        <v>0</v>
      </c>
      <c r="L376" s="4">
        <f>[1]!EntCustCredit($A$2,2015,L$2,$A376)</f>
        <v>0</v>
      </c>
      <c r="M376" s="4">
        <f>[1]!EntCustCredit($A$2,2015,M$2,$A376)</f>
        <v>0</v>
      </c>
      <c r="N376" s="4">
        <f>[1]!EntCustCredit($A$2,2015,N$2,$A376)</f>
        <v>0</v>
      </c>
      <c r="O376" s="4">
        <f>[1]!EntCustCredit($A$2,2015,O$2,$A376)</f>
        <v>0</v>
      </c>
      <c r="P376" s="4">
        <f>[1]!EntCustCredit($A$2,2015,P$2,$A376)</f>
        <v>0</v>
      </c>
      <c r="R376" s="31">
        <f t="shared" si="23"/>
        <v>23152</v>
      </c>
      <c r="S376" s="31">
        <f t="shared" si="24"/>
        <v>7712</v>
      </c>
      <c r="T376" s="6">
        <f t="shared" si="25"/>
        <v>0.33310297166551484</v>
      </c>
    </row>
    <row r="377" spans="1:20" x14ac:dyDescent="0.25">
      <c r="A377" s="2" t="s">
        <v>225</v>
      </c>
      <c r="B377" s="2" t="s">
        <v>546</v>
      </c>
      <c r="C377" s="32">
        <f>[1]!EntCustDebit($A$2,2015,112,$A377)</f>
        <v>7559</v>
      </c>
      <c r="E377" s="4">
        <f>[1]!EntCustCredit($A$2,2015,E$2,$A377)</f>
        <v>0</v>
      </c>
      <c r="F377" s="4">
        <f>[1]!EntCustCredit($A$2,2015,F$2,$A377)</f>
        <v>0</v>
      </c>
      <c r="G377" s="4">
        <f>[1]!EntCustCredit($A$2,2015,G$2,$A377)</f>
        <v>0</v>
      </c>
      <c r="H377" s="4">
        <f>[1]!EntCustCredit($A$2,2015,H$2,$A377)</f>
        <v>0</v>
      </c>
      <c r="I377" s="4">
        <f>[1]!EntCustCredit($A$2,2015,I$2,$A377)</f>
        <v>0</v>
      </c>
      <c r="J377" s="4">
        <f>[1]!EntCustCredit($A$2,2015,J$2,$A377)</f>
        <v>0</v>
      </c>
      <c r="K377" s="4">
        <f>[1]!EntCustCredit($A$2,2015,K$2,$A377)</f>
        <v>0</v>
      </c>
      <c r="L377" s="4">
        <f>[1]!EntCustCredit($A$2,2015,L$2,$A377)</f>
        <v>0</v>
      </c>
      <c r="M377" s="4">
        <f>[1]!EntCustCredit($A$2,2015,M$2,$A377)</f>
        <v>0</v>
      </c>
      <c r="N377" s="4">
        <f>[1]!EntCustCredit($A$2,2015,N$2,$A377)</f>
        <v>0</v>
      </c>
      <c r="O377" s="4">
        <f>[1]!EntCustCredit($A$2,2015,O$2,$A377)</f>
        <v>0</v>
      </c>
      <c r="P377" s="4">
        <f>[1]!EntCustCredit($A$2,2015,P$2,$A377)</f>
        <v>0</v>
      </c>
      <c r="R377" s="31">
        <f t="shared" si="23"/>
        <v>7559</v>
      </c>
      <c r="S377" s="31">
        <f t="shared" si="24"/>
        <v>0</v>
      </c>
      <c r="T377" s="6">
        <f t="shared" si="25"/>
        <v>0</v>
      </c>
    </row>
    <row r="378" spans="1:20" x14ac:dyDescent="0.25">
      <c r="A378" s="2" t="s">
        <v>226</v>
      </c>
      <c r="B378" s="2" t="s">
        <v>547</v>
      </c>
      <c r="C378" s="32">
        <f>[1]!EntCustDebit($A$2,2015,112,$A378)</f>
        <v>28147</v>
      </c>
      <c r="E378" s="4">
        <f>[1]!EntCustCredit($A$2,2015,E$2,$A378)</f>
        <v>2345.6</v>
      </c>
      <c r="F378" s="4">
        <f>[1]!EntCustCredit($A$2,2015,F$2,$A378)</f>
        <v>2345.6</v>
      </c>
      <c r="G378" s="4">
        <f>[1]!EntCustCredit($A$2,2015,G$2,$A378)</f>
        <v>2345.6</v>
      </c>
      <c r="H378" s="4">
        <f>[1]!EntCustCredit($A$2,2015,H$2,$A378)</f>
        <v>2345.6</v>
      </c>
      <c r="I378" s="4">
        <f>[1]!EntCustCredit($A$2,2015,I$2,$A378)</f>
        <v>0</v>
      </c>
      <c r="J378" s="4">
        <f>[1]!EntCustCredit($A$2,2015,J$2,$A378)</f>
        <v>0</v>
      </c>
      <c r="K378" s="4">
        <f>[1]!EntCustCredit($A$2,2015,K$2,$A378)</f>
        <v>0</v>
      </c>
      <c r="L378" s="4">
        <f>[1]!EntCustCredit($A$2,2015,L$2,$A378)</f>
        <v>0</v>
      </c>
      <c r="M378" s="4">
        <f>[1]!EntCustCredit($A$2,2015,M$2,$A378)</f>
        <v>0</v>
      </c>
      <c r="N378" s="4">
        <f>[1]!EntCustCredit($A$2,2015,N$2,$A378)</f>
        <v>0</v>
      </c>
      <c r="O378" s="4">
        <f>[1]!EntCustCredit($A$2,2015,O$2,$A378)</f>
        <v>0</v>
      </c>
      <c r="P378" s="4">
        <f>[1]!EntCustCredit($A$2,2015,P$2,$A378)</f>
        <v>0</v>
      </c>
      <c r="R378" s="31">
        <f t="shared" si="23"/>
        <v>28147</v>
      </c>
      <c r="S378" s="31">
        <f t="shared" si="24"/>
        <v>9382.4</v>
      </c>
      <c r="T378" s="6">
        <f t="shared" si="25"/>
        <v>0.33333570185099654</v>
      </c>
    </row>
    <row r="379" spans="1:20" x14ac:dyDescent="0.25">
      <c r="A379" s="2" t="s">
        <v>227</v>
      </c>
      <c r="B379" s="2" t="s">
        <v>548</v>
      </c>
      <c r="C379" s="32">
        <f>[1]!EntCustDebit($A$2,2015,112,$A379)</f>
        <v>35946</v>
      </c>
      <c r="E379" s="4">
        <f>[1]!EntCustCredit($A$2,2015,E$2,$A379)</f>
        <v>2995.5</v>
      </c>
      <c r="F379" s="4">
        <f>[1]!EntCustCredit($A$2,2015,F$2,$A379)</f>
        <v>2995.5</v>
      </c>
      <c r="G379" s="4">
        <f>[1]!EntCustCredit($A$2,2015,G$2,$A379)</f>
        <v>2995.5</v>
      </c>
      <c r="H379" s="4">
        <f>[1]!EntCustCredit($A$2,2015,H$2,$A379)</f>
        <v>2995.5</v>
      </c>
      <c r="I379" s="4">
        <f>[1]!EntCustCredit($A$2,2015,I$2,$A379)</f>
        <v>0</v>
      </c>
      <c r="J379" s="4">
        <f>[1]!EntCustCredit($A$2,2015,J$2,$A379)</f>
        <v>0</v>
      </c>
      <c r="K379" s="4">
        <f>[1]!EntCustCredit($A$2,2015,K$2,$A379)</f>
        <v>0</v>
      </c>
      <c r="L379" s="4">
        <f>[1]!EntCustCredit($A$2,2015,L$2,$A379)</f>
        <v>0</v>
      </c>
      <c r="M379" s="4">
        <f>[1]!EntCustCredit($A$2,2015,M$2,$A379)</f>
        <v>0</v>
      </c>
      <c r="N379" s="4">
        <f>[1]!EntCustCredit($A$2,2015,N$2,$A379)</f>
        <v>0</v>
      </c>
      <c r="O379" s="4">
        <f>[1]!EntCustCredit($A$2,2015,O$2,$A379)</f>
        <v>0</v>
      </c>
      <c r="P379" s="4">
        <f>[1]!EntCustCredit($A$2,2015,P$2,$A379)</f>
        <v>0</v>
      </c>
      <c r="R379" s="31">
        <f t="shared" si="23"/>
        <v>35946</v>
      </c>
      <c r="S379" s="31">
        <f t="shared" si="24"/>
        <v>11982</v>
      </c>
      <c r="T379" s="6">
        <f t="shared" si="25"/>
        <v>0.33333333333333331</v>
      </c>
    </row>
    <row r="380" spans="1:20" x14ac:dyDescent="0.25">
      <c r="A380" s="2" t="s">
        <v>228</v>
      </c>
      <c r="B380" s="2" t="s">
        <v>549</v>
      </c>
      <c r="C380" s="32">
        <f>[1]!EntCustDebit($A$2,2015,112,$A380)</f>
        <v>15486</v>
      </c>
      <c r="E380" s="4">
        <f>[1]!EntCustCredit($A$2,2015,E$2,$A380)</f>
        <v>0</v>
      </c>
      <c r="F380" s="4">
        <f>[1]!EntCustCredit($A$2,2015,F$2,$A380)</f>
        <v>0</v>
      </c>
      <c r="G380" s="4">
        <f>[1]!EntCustCredit($A$2,2015,G$2,$A380)</f>
        <v>2631</v>
      </c>
      <c r="H380" s="4">
        <f>[1]!EntCustCredit($A$2,2015,H$2,$A380)</f>
        <v>0</v>
      </c>
      <c r="I380" s="4">
        <f>[1]!EntCustCredit($A$2,2015,I$2,$A380)</f>
        <v>0</v>
      </c>
      <c r="J380" s="4">
        <f>[1]!EntCustCredit($A$2,2015,J$2,$A380)</f>
        <v>0</v>
      </c>
      <c r="K380" s="4">
        <f>[1]!EntCustCredit($A$2,2015,K$2,$A380)</f>
        <v>0</v>
      </c>
      <c r="L380" s="4">
        <f>[1]!EntCustCredit($A$2,2015,L$2,$A380)</f>
        <v>0</v>
      </c>
      <c r="M380" s="4">
        <f>[1]!EntCustCredit($A$2,2015,M$2,$A380)</f>
        <v>0</v>
      </c>
      <c r="N380" s="4">
        <f>[1]!EntCustCredit($A$2,2015,N$2,$A380)</f>
        <v>0</v>
      </c>
      <c r="O380" s="4">
        <f>[1]!EntCustCredit($A$2,2015,O$2,$A380)</f>
        <v>0</v>
      </c>
      <c r="P380" s="4">
        <f>[1]!EntCustCredit($A$2,2015,P$2,$A380)</f>
        <v>0</v>
      </c>
      <c r="R380" s="31">
        <f t="shared" si="23"/>
        <v>15486</v>
      </c>
      <c r="S380" s="31">
        <f t="shared" si="24"/>
        <v>2631</v>
      </c>
      <c r="T380" s="6">
        <f t="shared" si="25"/>
        <v>0.16989538938395971</v>
      </c>
    </row>
    <row r="381" spans="1:20" x14ac:dyDescent="0.25">
      <c r="A381" s="2" t="s">
        <v>229</v>
      </c>
      <c r="B381" s="2" t="s">
        <v>580</v>
      </c>
      <c r="C381" s="32">
        <f>[1]!EntCustDebit($A$2,2015,112,$A381)</f>
        <v>5651</v>
      </c>
      <c r="E381" s="4">
        <f>[1]!EntCustCredit($A$2,2015,E$2,$A381)</f>
        <v>0</v>
      </c>
      <c r="F381" s="4">
        <f>[1]!EntCustCredit($A$2,2015,F$2,$A381)</f>
        <v>0</v>
      </c>
      <c r="G381" s="4">
        <f>[1]!EntCustCredit($A$2,2015,G$2,$A381)</f>
        <v>0</v>
      </c>
      <c r="H381" s="4">
        <f>[1]!EntCustCredit($A$2,2015,H$2,$A381)</f>
        <v>0</v>
      </c>
      <c r="I381" s="4">
        <f>[1]!EntCustCredit($A$2,2015,I$2,$A381)</f>
        <v>0</v>
      </c>
      <c r="J381" s="4">
        <f>[1]!EntCustCredit($A$2,2015,J$2,$A381)</f>
        <v>0</v>
      </c>
      <c r="K381" s="4">
        <f>[1]!EntCustCredit($A$2,2015,K$2,$A381)</f>
        <v>0</v>
      </c>
      <c r="L381" s="4">
        <f>[1]!EntCustCredit($A$2,2015,L$2,$A381)</f>
        <v>0</v>
      </c>
      <c r="M381" s="4">
        <f>[1]!EntCustCredit($A$2,2015,M$2,$A381)</f>
        <v>0</v>
      </c>
      <c r="N381" s="4">
        <f>[1]!EntCustCredit($A$2,2015,N$2,$A381)</f>
        <v>0</v>
      </c>
      <c r="O381" s="4">
        <f>[1]!EntCustCredit($A$2,2015,O$2,$A381)</f>
        <v>0</v>
      </c>
      <c r="P381" s="4">
        <f>[1]!EntCustCredit($A$2,2015,P$2,$A381)</f>
        <v>0</v>
      </c>
      <c r="R381" s="31">
        <f t="shared" si="23"/>
        <v>5651</v>
      </c>
      <c r="S381" s="31">
        <f t="shared" si="24"/>
        <v>0</v>
      </c>
      <c r="T381" s="6">
        <f t="shared" si="25"/>
        <v>0</v>
      </c>
    </row>
    <row r="382" spans="1:20" x14ac:dyDescent="0.25">
      <c r="A382" s="2" t="s">
        <v>230</v>
      </c>
      <c r="B382" s="2" t="s">
        <v>550</v>
      </c>
      <c r="C382" s="32">
        <f>[1]!EntCustDebit($A$2,2015,112,$A382)</f>
        <v>52980</v>
      </c>
      <c r="E382" s="4">
        <f>[1]!EntCustCredit($A$2,2015,E$2,$A382)</f>
        <v>0</v>
      </c>
      <c r="F382" s="4">
        <f>[1]!EntCustCredit($A$2,2015,F$2,$A382)</f>
        <v>7980</v>
      </c>
      <c r="G382" s="4">
        <f>[1]!EntCustCredit($A$2,2015,G$2,$A382)</f>
        <v>5000</v>
      </c>
      <c r="H382" s="4">
        <f>[1]!EntCustCredit($A$2,2015,H$2,$A382)</f>
        <v>5000</v>
      </c>
      <c r="I382" s="4">
        <f>[1]!EntCustCredit($A$2,2015,I$2,$A382)</f>
        <v>0</v>
      </c>
      <c r="J382" s="4">
        <f>[1]!EntCustCredit($A$2,2015,J$2,$A382)</f>
        <v>0</v>
      </c>
      <c r="K382" s="4">
        <f>[1]!EntCustCredit($A$2,2015,K$2,$A382)</f>
        <v>0</v>
      </c>
      <c r="L382" s="4">
        <f>[1]!EntCustCredit($A$2,2015,L$2,$A382)</f>
        <v>0</v>
      </c>
      <c r="M382" s="4">
        <f>[1]!EntCustCredit($A$2,2015,M$2,$A382)</f>
        <v>0</v>
      </c>
      <c r="N382" s="4">
        <f>[1]!EntCustCredit($A$2,2015,N$2,$A382)</f>
        <v>0</v>
      </c>
      <c r="O382" s="4">
        <f>[1]!EntCustCredit($A$2,2015,O$2,$A382)</f>
        <v>0</v>
      </c>
      <c r="P382" s="4">
        <f>[1]!EntCustCredit($A$2,2015,P$2,$A382)</f>
        <v>0</v>
      </c>
      <c r="R382" s="31">
        <f t="shared" si="23"/>
        <v>52980</v>
      </c>
      <c r="S382" s="31">
        <f t="shared" si="24"/>
        <v>17980</v>
      </c>
      <c r="T382" s="6">
        <f t="shared" si="25"/>
        <v>0.33937334843337108</v>
      </c>
    </row>
    <row r="383" spans="1:20" x14ac:dyDescent="0.25">
      <c r="A383" s="2" t="s">
        <v>231</v>
      </c>
      <c r="B383" s="2" t="s">
        <v>551</v>
      </c>
      <c r="C383" s="32">
        <f>[1]!EntCustDebit($A$2,2015,112,$A383)</f>
        <v>8290</v>
      </c>
      <c r="E383" s="4">
        <f>[1]!EntCustCredit($A$2,2015,E$2,$A383)</f>
        <v>0</v>
      </c>
      <c r="F383" s="4">
        <f>[1]!EntCustCredit($A$2,2015,F$2,$A383)</f>
        <v>0</v>
      </c>
      <c r="G383" s="4">
        <f>[1]!EntCustCredit($A$2,2015,G$2,$A383)</f>
        <v>0</v>
      </c>
      <c r="H383" s="4">
        <f>[1]!EntCustCredit($A$2,2015,H$2,$A383)</f>
        <v>0</v>
      </c>
      <c r="I383" s="4">
        <f>[1]!EntCustCredit($A$2,2015,I$2,$A383)</f>
        <v>0</v>
      </c>
      <c r="J383" s="4">
        <f>[1]!EntCustCredit($A$2,2015,J$2,$A383)</f>
        <v>0</v>
      </c>
      <c r="K383" s="4">
        <f>[1]!EntCustCredit($A$2,2015,K$2,$A383)</f>
        <v>0</v>
      </c>
      <c r="L383" s="4">
        <f>[1]!EntCustCredit($A$2,2015,L$2,$A383)</f>
        <v>0</v>
      </c>
      <c r="M383" s="4">
        <f>[1]!EntCustCredit($A$2,2015,M$2,$A383)</f>
        <v>0</v>
      </c>
      <c r="N383" s="4">
        <f>[1]!EntCustCredit($A$2,2015,N$2,$A383)</f>
        <v>0</v>
      </c>
      <c r="O383" s="4">
        <f>[1]!EntCustCredit($A$2,2015,O$2,$A383)</f>
        <v>0</v>
      </c>
      <c r="P383" s="4">
        <f>[1]!EntCustCredit($A$2,2015,P$2,$A383)</f>
        <v>0</v>
      </c>
      <c r="R383" s="31">
        <f t="shared" si="23"/>
        <v>8290</v>
      </c>
      <c r="S383" s="31">
        <f t="shared" si="24"/>
        <v>0</v>
      </c>
      <c r="T383" s="6">
        <f t="shared" si="25"/>
        <v>0</v>
      </c>
    </row>
    <row r="384" spans="1:20" x14ac:dyDescent="0.25">
      <c r="A384" s="2" t="s">
        <v>232</v>
      </c>
      <c r="B384" s="2" t="s">
        <v>552</v>
      </c>
      <c r="C384" s="32">
        <f>[1]!EntCustDebit($A$2,2015,112,$A384)</f>
        <v>3275</v>
      </c>
      <c r="E384" s="4">
        <f>[1]!EntCustCredit($A$2,2015,E$2,$A384)</f>
        <v>0</v>
      </c>
      <c r="F384" s="4">
        <f>[1]!EntCustCredit($A$2,2015,F$2,$A384)</f>
        <v>0</v>
      </c>
      <c r="G384" s="4">
        <f>[1]!EntCustCredit($A$2,2015,G$2,$A384)</f>
        <v>0</v>
      </c>
      <c r="H384" s="4">
        <f>[1]!EntCustCredit($A$2,2015,H$2,$A384)</f>
        <v>363.88</v>
      </c>
      <c r="I384" s="4">
        <f>[1]!EntCustCredit($A$2,2015,I$2,$A384)</f>
        <v>0</v>
      </c>
      <c r="J384" s="4">
        <f>[1]!EntCustCredit($A$2,2015,J$2,$A384)</f>
        <v>0</v>
      </c>
      <c r="K384" s="4">
        <f>[1]!EntCustCredit($A$2,2015,K$2,$A384)</f>
        <v>0</v>
      </c>
      <c r="L384" s="4">
        <f>[1]!EntCustCredit($A$2,2015,L$2,$A384)</f>
        <v>0</v>
      </c>
      <c r="M384" s="4">
        <f>[1]!EntCustCredit($A$2,2015,M$2,$A384)</f>
        <v>0</v>
      </c>
      <c r="N384" s="4">
        <f>[1]!EntCustCredit($A$2,2015,N$2,$A384)</f>
        <v>0</v>
      </c>
      <c r="O384" s="4">
        <f>[1]!EntCustCredit($A$2,2015,O$2,$A384)</f>
        <v>0</v>
      </c>
      <c r="P384" s="4">
        <f>[1]!EntCustCredit($A$2,2015,P$2,$A384)</f>
        <v>0</v>
      </c>
      <c r="R384" s="31">
        <f t="shared" si="23"/>
        <v>3275</v>
      </c>
      <c r="S384" s="31">
        <f t="shared" si="24"/>
        <v>363.88</v>
      </c>
      <c r="T384" s="6">
        <f t="shared" si="25"/>
        <v>0.11110839694656488</v>
      </c>
    </row>
    <row r="385" spans="1:20" x14ac:dyDescent="0.25">
      <c r="A385" s="2" t="s">
        <v>233</v>
      </c>
      <c r="B385" s="2" t="s">
        <v>553</v>
      </c>
      <c r="C385" s="32">
        <f>[1]!EntCustDebit($A$2,2015,112,$A385)</f>
        <v>2833</v>
      </c>
      <c r="E385" s="4">
        <f>[1]!EntCustCredit($A$2,2015,E$2,$A385)</f>
        <v>236.08</v>
      </c>
      <c r="F385" s="4">
        <f>[1]!EntCustCredit($A$2,2015,F$2,$A385)</f>
        <v>236.08</v>
      </c>
      <c r="G385" s="4">
        <f>[1]!EntCustCredit($A$2,2015,G$2,$A385)</f>
        <v>236.08</v>
      </c>
      <c r="H385" s="4">
        <f>[1]!EntCustCredit($A$2,2015,H$2,$A385)</f>
        <v>236.08</v>
      </c>
      <c r="I385" s="4">
        <f>[1]!EntCustCredit($A$2,2015,I$2,$A385)</f>
        <v>0</v>
      </c>
      <c r="J385" s="4">
        <f>[1]!EntCustCredit($A$2,2015,J$2,$A385)</f>
        <v>0</v>
      </c>
      <c r="K385" s="4">
        <f>[1]!EntCustCredit($A$2,2015,K$2,$A385)</f>
        <v>0</v>
      </c>
      <c r="L385" s="4">
        <f>[1]!EntCustCredit($A$2,2015,L$2,$A385)</f>
        <v>0</v>
      </c>
      <c r="M385" s="4">
        <f>[1]!EntCustCredit($A$2,2015,M$2,$A385)</f>
        <v>0</v>
      </c>
      <c r="N385" s="4">
        <f>[1]!EntCustCredit($A$2,2015,N$2,$A385)</f>
        <v>0</v>
      </c>
      <c r="O385" s="4">
        <f>[1]!EntCustCredit($A$2,2015,O$2,$A385)</f>
        <v>0</v>
      </c>
      <c r="P385" s="4">
        <f>[1]!EntCustCredit($A$2,2015,P$2,$A385)</f>
        <v>0</v>
      </c>
      <c r="R385" s="31">
        <f t="shared" si="23"/>
        <v>2833</v>
      </c>
      <c r="S385" s="31">
        <f t="shared" si="24"/>
        <v>944.32</v>
      </c>
      <c r="T385" s="6">
        <f t="shared" si="25"/>
        <v>0.33332862689728204</v>
      </c>
    </row>
    <row r="386" spans="1:20" x14ac:dyDescent="0.25">
      <c r="A386" s="2" t="s">
        <v>234</v>
      </c>
      <c r="B386" s="2" t="s">
        <v>554</v>
      </c>
      <c r="C386" s="32">
        <f>[1]!EntCustDebit($A$2,2015,112,$A386)</f>
        <v>3266</v>
      </c>
      <c r="E386" s="4">
        <f>[1]!EntCustCredit($A$2,2015,E$2,$A386)</f>
        <v>0</v>
      </c>
      <c r="F386" s="4">
        <f>[1]!EntCustCredit($A$2,2015,F$2,$A386)</f>
        <v>0</v>
      </c>
      <c r="G386" s="4">
        <f>[1]!EntCustCredit($A$2,2015,G$2,$A386)</f>
        <v>0</v>
      </c>
      <c r="H386" s="4">
        <f>[1]!EntCustCredit($A$2,2015,H$2,$A386)</f>
        <v>0</v>
      </c>
      <c r="I386" s="4">
        <f>[1]!EntCustCredit($A$2,2015,I$2,$A386)</f>
        <v>0</v>
      </c>
      <c r="J386" s="4">
        <f>[1]!EntCustCredit($A$2,2015,J$2,$A386)</f>
        <v>0</v>
      </c>
      <c r="K386" s="4">
        <f>[1]!EntCustCredit($A$2,2015,K$2,$A386)</f>
        <v>0</v>
      </c>
      <c r="L386" s="4">
        <f>[1]!EntCustCredit($A$2,2015,L$2,$A386)</f>
        <v>0</v>
      </c>
      <c r="M386" s="4">
        <f>[1]!EntCustCredit($A$2,2015,M$2,$A386)</f>
        <v>0</v>
      </c>
      <c r="N386" s="4">
        <f>[1]!EntCustCredit($A$2,2015,N$2,$A386)</f>
        <v>0</v>
      </c>
      <c r="O386" s="4">
        <f>[1]!EntCustCredit($A$2,2015,O$2,$A386)</f>
        <v>0</v>
      </c>
      <c r="P386" s="4">
        <f>[1]!EntCustCredit($A$2,2015,P$2,$A386)</f>
        <v>0</v>
      </c>
      <c r="R386" s="31">
        <f t="shared" si="23"/>
        <v>3266</v>
      </c>
      <c r="S386" s="31">
        <f t="shared" si="24"/>
        <v>0</v>
      </c>
      <c r="T386" s="6">
        <f t="shared" si="25"/>
        <v>0</v>
      </c>
    </row>
    <row r="387" spans="1:20" x14ac:dyDescent="0.25">
      <c r="A387" s="2" t="s">
        <v>235</v>
      </c>
      <c r="B387" s="2" t="s">
        <v>555</v>
      </c>
      <c r="C387" s="32">
        <f>[1]!EntCustDebit($A$2,2015,112,$A387)</f>
        <v>9724</v>
      </c>
      <c r="E387" s="4">
        <f>[1]!EntCustCredit($A$2,2015,E$2,$A387)</f>
        <v>0</v>
      </c>
      <c r="F387" s="4">
        <f>[1]!EntCustCredit($A$2,2015,F$2,$A387)</f>
        <v>2000</v>
      </c>
      <c r="G387" s="4">
        <f>[1]!EntCustCredit($A$2,2015,G$2,$A387)</f>
        <v>0</v>
      </c>
      <c r="H387" s="4">
        <f>[1]!EntCustCredit($A$2,2015,H$2,$A387)</f>
        <v>2000</v>
      </c>
      <c r="I387" s="4">
        <f>[1]!EntCustCredit($A$2,2015,I$2,$A387)</f>
        <v>0</v>
      </c>
      <c r="J387" s="4">
        <f>[1]!EntCustCredit($A$2,2015,J$2,$A387)</f>
        <v>0</v>
      </c>
      <c r="K387" s="4">
        <f>[1]!EntCustCredit($A$2,2015,K$2,$A387)</f>
        <v>0</v>
      </c>
      <c r="L387" s="4">
        <f>[1]!EntCustCredit($A$2,2015,L$2,$A387)</f>
        <v>0</v>
      </c>
      <c r="M387" s="4">
        <f>[1]!EntCustCredit($A$2,2015,M$2,$A387)</f>
        <v>0</v>
      </c>
      <c r="N387" s="4">
        <f>[1]!EntCustCredit($A$2,2015,N$2,$A387)</f>
        <v>0</v>
      </c>
      <c r="O387" s="4">
        <f>[1]!EntCustCredit($A$2,2015,O$2,$A387)</f>
        <v>0</v>
      </c>
      <c r="P387" s="4">
        <f>[1]!EntCustCredit($A$2,2015,P$2,$A387)</f>
        <v>0</v>
      </c>
      <c r="R387" s="31">
        <f t="shared" si="23"/>
        <v>9724</v>
      </c>
      <c r="S387" s="31">
        <f t="shared" si="24"/>
        <v>4000</v>
      </c>
      <c r="T387" s="6">
        <f t="shared" si="25"/>
        <v>0.41135335252982314</v>
      </c>
    </row>
    <row r="388" spans="1:20" x14ac:dyDescent="0.25">
      <c r="A388" s="2" t="s">
        <v>236</v>
      </c>
      <c r="B388" s="2" t="s">
        <v>556</v>
      </c>
      <c r="C388" s="32">
        <f>[1]!EntCustDebit($A$2,2015,112,$A388)</f>
        <v>5231</v>
      </c>
      <c r="E388" s="4">
        <f>[1]!EntCustCredit($A$2,2015,E$2,$A388)</f>
        <v>0</v>
      </c>
      <c r="F388" s="4">
        <f>[1]!EntCustCredit($A$2,2015,F$2,$A388)</f>
        <v>0</v>
      </c>
      <c r="G388" s="4">
        <f>[1]!EntCustCredit($A$2,2015,G$2,$A388)</f>
        <v>0</v>
      </c>
      <c r="H388" s="4">
        <f>[1]!EntCustCredit($A$2,2015,H$2,$A388)</f>
        <v>1300</v>
      </c>
      <c r="I388" s="4">
        <f>[1]!EntCustCredit($A$2,2015,I$2,$A388)</f>
        <v>0</v>
      </c>
      <c r="J388" s="4">
        <f>[1]!EntCustCredit($A$2,2015,J$2,$A388)</f>
        <v>0</v>
      </c>
      <c r="K388" s="4">
        <f>[1]!EntCustCredit($A$2,2015,K$2,$A388)</f>
        <v>0</v>
      </c>
      <c r="L388" s="4">
        <f>[1]!EntCustCredit($A$2,2015,L$2,$A388)</f>
        <v>0</v>
      </c>
      <c r="M388" s="4">
        <f>[1]!EntCustCredit($A$2,2015,M$2,$A388)</f>
        <v>0</v>
      </c>
      <c r="N388" s="4">
        <f>[1]!EntCustCredit($A$2,2015,N$2,$A388)</f>
        <v>0</v>
      </c>
      <c r="O388" s="4">
        <f>[1]!EntCustCredit($A$2,2015,O$2,$A388)</f>
        <v>0</v>
      </c>
      <c r="P388" s="4">
        <f>[1]!EntCustCredit($A$2,2015,P$2,$A388)</f>
        <v>0</v>
      </c>
      <c r="R388" s="31">
        <f t="shared" si="23"/>
        <v>5231</v>
      </c>
      <c r="S388" s="31">
        <f t="shared" si="24"/>
        <v>1300</v>
      </c>
      <c r="T388" s="6">
        <f t="shared" si="25"/>
        <v>0.24851844771554196</v>
      </c>
    </row>
    <row r="389" spans="1:20" x14ac:dyDescent="0.25">
      <c r="A389" s="2" t="s">
        <v>237</v>
      </c>
      <c r="B389" s="2" t="s">
        <v>557</v>
      </c>
      <c r="C389" s="32">
        <f>[1]!EntCustDebit($A$2,2015,112,$A389)</f>
        <v>6044</v>
      </c>
      <c r="E389" s="4">
        <f>[1]!EntCustCredit($A$2,2015,E$2,$A389)</f>
        <v>0</v>
      </c>
      <c r="F389" s="4">
        <f>[1]!EntCustCredit($A$2,2015,F$2,$A389)</f>
        <v>0</v>
      </c>
      <c r="G389" s="4">
        <f>[1]!EntCustCredit($A$2,2015,G$2,$A389)</f>
        <v>0</v>
      </c>
      <c r="H389" s="4">
        <f>[1]!EntCustCredit($A$2,2015,H$2,$A389)</f>
        <v>0</v>
      </c>
      <c r="I389" s="4">
        <f>[1]!EntCustCredit($A$2,2015,I$2,$A389)</f>
        <v>0</v>
      </c>
      <c r="J389" s="4">
        <f>[1]!EntCustCredit($A$2,2015,J$2,$A389)</f>
        <v>0</v>
      </c>
      <c r="K389" s="4">
        <f>[1]!EntCustCredit($A$2,2015,K$2,$A389)</f>
        <v>0</v>
      </c>
      <c r="L389" s="4">
        <f>[1]!EntCustCredit($A$2,2015,L$2,$A389)</f>
        <v>0</v>
      </c>
      <c r="M389" s="4">
        <f>[1]!EntCustCredit($A$2,2015,M$2,$A389)</f>
        <v>0</v>
      </c>
      <c r="N389" s="4">
        <f>[1]!EntCustCredit($A$2,2015,N$2,$A389)</f>
        <v>0</v>
      </c>
      <c r="O389" s="4">
        <f>[1]!EntCustCredit($A$2,2015,O$2,$A389)</f>
        <v>0</v>
      </c>
      <c r="P389" s="4">
        <f>[1]!EntCustCredit($A$2,2015,P$2,$A389)</f>
        <v>0</v>
      </c>
      <c r="R389" s="31">
        <f t="shared" si="23"/>
        <v>6044</v>
      </c>
      <c r="S389" s="31">
        <f t="shared" si="24"/>
        <v>0</v>
      </c>
      <c r="T389" s="6">
        <f t="shared" si="25"/>
        <v>0</v>
      </c>
    </row>
    <row r="390" spans="1:20" ht="16.5" thickBot="1" x14ac:dyDescent="0.3">
      <c r="C390" s="33">
        <f>SUM(C374:C389)</f>
        <v>245995</v>
      </c>
      <c r="E390" s="33">
        <f t="shared" ref="E390:P390" si="28">SUM(E374:E389)</f>
        <v>10700.1</v>
      </c>
      <c r="F390" s="33">
        <f t="shared" si="28"/>
        <v>20688.100000000002</v>
      </c>
      <c r="G390" s="33">
        <f t="shared" si="28"/>
        <v>18339.100000000002</v>
      </c>
      <c r="H390" s="33">
        <f t="shared" si="28"/>
        <v>19371.98</v>
      </c>
      <c r="I390" s="33">
        <f t="shared" si="28"/>
        <v>0</v>
      </c>
      <c r="J390" s="33">
        <f t="shared" si="28"/>
        <v>0</v>
      </c>
      <c r="K390" s="33">
        <f t="shared" si="28"/>
        <v>0</v>
      </c>
      <c r="L390" s="33">
        <f t="shared" si="28"/>
        <v>0</v>
      </c>
      <c r="M390" s="33">
        <f t="shared" si="28"/>
        <v>0</v>
      </c>
      <c r="N390" s="33">
        <f t="shared" si="28"/>
        <v>0</v>
      </c>
      <c r="O390" s="33">
        <f t="shared" si="28"/>
        <v>0</v>
      </c>
      <c r="P390" s="33">
        <f t="shared" si="28"/>
        <v>0</v>
      </c>
      <c r="R390" s="33">
        <f>SUM(R374:R389)</f>
        <v>245995</v>
      </c>
      <c r="S390" s="33">
        <f>SUM(S374:S389)</f>
        <v>69099.28</v>
      </c>
      <c r="T390" s="34">
        <f t="shared" si="25"/>
        <v>0.28089709140429681</v>
      </c>
    </row>
    <row r="391" spans="1:20" ht="16.5" thickTop="1" x14ac:dyDescent="0.25">
      <c r="C391" s="32"/>
      <c r="R391" s="31"/>
      <c r="S391" s="31"/>
    </row>
    <row r="392" spans="1:20" x14ac:dyDescent="0.25">
      <c r="A392" s="5" t="s">
        <v>321</v>
      </c>
    </row>
    <row r="393" spans="1:20" x14ac:dyDescent="0.25">
      <c r="A393" s="5"/>
    </row>
    <row r="394" spans="1:20" x14ac:dyDescent="0.25">
      <c r="A394" s="5" t="s">
        <v>286</v>
      </c>
      <c r="C394" s="8" t="s">
        <v>259</v>
      </c>
      <c r="D394" s="9"/>
      <c r="E394" s="77" t="s">
        <v>280</v>
      </c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9"/>
      <c r="R394" s="80" t="s">
        <v>278</v>
      </c>
      <c r="S394" s="81"/>
      <c r="T394" s="82"/>
    </row>
    <row r="395" spans="1:20" x14ac:dyDescent="0.25">
      <c r="C395" s="10" t="s">
        <v>319</v>
      </c>
      <c r="D395" s="11"/>
      <c r="E395" s="12" t="s">
        <v>260</v>
      </c>
      <c r="F395" s="13" t="s">
        <v>261</v>
      </c>
      <c r="G395" s="13" t="s">
        <v>262</v>
      </c>
      <c r="H395" s="13" t="s">
        <v>263</v>
      </c>
      <c r="I395" s="13" t="s">
        <v>264</v>
      </c>
      <c r="J395" s="13" t="s">
        <v>265</v>
      </c>
      <c r="K395" s="13" t="s">
        <v>266</v>
      </c>
      <c r="L395" s="13" t="s">
        <v>267</v>
      </c>
      <c r="M395" s="13" t="s">
        <v>268</v>
      </c>
      <c r="N395" s="13" t="s">
        <v>269</v>
      </c>
      <c r="O395" s="13" t="s">
        <v>270</v>
      </c>
      <c r="P395" s="14" t="s">
        <v>271</v>
      </c>
      <c r="Q395" s="3"/>
      <c r="R395" s="74" t="s">
        <v>281</v>
      </c>
      <c r="S395" s="75"/>
      <c r="T395" s="76"/>
    </row>
    <row r="396" spans="1:20" x14ac:dyDescent="0.25">
      <c r="C396" s="10" t="s">
        <v>320</v>
      </c>
      <c r="D396" s="11"/>
      <c r="E396" s="1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4"/>
      <c r="Q396" s="3"/>
      <c r="R396" s="15" t="s">
        <v>272</v>
      </c>
      <c r="S396" s="16" t="s">
        <v>273</v>
      </c>
      <c r="T396" s="17" t="s">
        <v>273</v>
      </c>
    </row>
    <row r="397" spans="1:20" x14ac:dyDescent="0.25">
      <c r="C397" s="10" t="s">
        <v>282</v>
      </c>
      <c r="D397" s="11"/>
      <c r="E397" s="18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20"/>
      <c r="R397" s="21"/>
      <c r="S397" s="22"/>
      <c r="T397" s="23"/>
    </row>
    <row r="398" spans="1:20" x14ac:dyDescent="0.25">
      <c r="C398" s="24" t="s">
        <v>275</v>
      </c>
      <c r="D398" s="11"/>
      <c r="E398" s="25" t="s">
        <v>275</v>
      </c>
      <c r="F398" s="26" t="s">
        <v>275</v>
      </c>
      <c r="G398" s="26" t="s">
        <v>275</v>
      </c>
      <c r="H398" s="26" t="s">
        <v>275</v>
      </c>
      <c r="I398" s="26" t="s">
        <v>275</v>
      </c>
      <c r="J398" s="26" t="s">
        <v>275</v>
      </c>
      <c r="K398" s="26" t="s">
        <v>275</v>
      </c>
      <c r="L398" s="26" t="s">
        <v>275</v>
      </c>
      <c r="M398" s="26" t="s">
        <v>275</v>
      </c>
      <c r="N398" s="26" t="s">
        <v>275</v>
      </c>
      <c r="O398" s="26" t="s">
        <v>275</v>
      </c>
      <c r="P398" s="27" t="s">
        <v>275</v>
      </c>
      <c r="Q398" s="3"/>
      <c r="R398" s="28" t="s">
        <v>275</v>
      </c>
      <c r="S398" s="29" t="s">
        <v>275</v>
      </c>
      <c r="T398" s="30" t="s">
        <v>322</v>
      </c>
    </row>
    <row r="399" spans="1:20" x14ac:dyDescent="0.25">
      <c r="A399" s="5" t="s">
        <v>300</v>
      </c>
      <c r="C399" s="32"/>
      <c r="R399" s="31"/>
      <c r="S399" s="31"/>
    </row>
    <row r="400" spans="1:20" x14ac:dyDescent="0.25">
      <c r="A400" s="2" t="s">
        <v>238</v>
      </c>
      <c r="B400" s="2" t="s">
        <v>558</v>
      </c>
      <c r="C400" s="32">
        <f>[1]!EntCustDebit($A$2,2015,112,$A400)</f>
        <v>14349</v>
      </c>
      <c r="E400" s="4">
        <f>[1]!EntCustCredit($A$2,2015,E$2,$A400)</f>
        <v>0</v>
      </c>
      <c r="F400" s="4">
        <f>[1]!EntCustCredit($A$2,2015,F$2,$A400)</f>
        <v>0</v>
      </c>
      <c r="G400" s="4">
        <f>[1]!EntCustCredit($A$2,2015,G$2,$A400)</f>
        <v>0</v>
      </c>
      <c r="H400" s="4">
        <f>[1]!EntCustCredit($A$2,2015,H$2,$A400)</f>
        <v>0</v>
      </c>
      <c r="I400" s="4">
        <f>[1]!EntCustCredit($A$2,2015,I$2,$A400)</f>
        <v>0</v>
      </c>
      <c r="J400" s="4">
        <f>[1]!EntCustCredit($A$2,2015,J$2,$A400)</f>
        <v>0</v>
      </c>
      <c r="K400" s="4">
        <f>[1]!EntCustCredit($A$2,2015,K$2,$A400)</f>
        <v>0</v>
      </c>
      <c r="L400" s="4">
        <f>[1]!EntCustCredit($A$2,2015,L$2,$A400)</f>
        <v>0</v>
      </c>
      <c r="M400" s="4">
        <f>[1]!EntCustCredit($A$2,2015,M$2,$A400)</f>
        <v>0</v>
      </c>
      <c r="N400" s="4">
        <f>[1]!EntCustCredit($A$2,2015,N$2,$A400)</f>
        <v>0</v>
      </c>
      <c r="O400" s="4">
        <f>[1]!EntCustCredit($A$2,2015,O$2,$A400)</f>
        <v>0</v>
      </c>
      <c r="P400" s="4">
        <f>[1]!EntCustCredit($A$2,2015,P$2,$A400)</f>
        <v>0</v>
      </c>
      <c r="R400" s="31">
        <f t="shared" si="23"/>
        <v>14349</v>
      </c>
      <c r="S400" s="31">
        <f t="shared" si="24"/>
        <v>0</v>
      </c>
      <c r="T400" s="6">
        <f t="shared" si="25"/>
        <v>0</v>
      </c>
    </row>
    <row r="401" spans="1:20" x14ac:dyDescent="0.25">
      <c r="A401" s="2" t="s">
        <v>239</v>
      </c>
      <c r="B401" s="2" t="s">
        <v>559</v>
      </c>
      <c r="C401" s="32">
        <f>[1]!EntCustDebit($A$2,2015,112,$A401)</f>
        <v>4836</v>
      </c>
      <c r="E401" s="4">
        <f>[1]!EntCustCredit($A$2,2015,E$2,$A401)</f>
        <v>0</v>
      </c>
      <c r="F401" s="4">
        <f>[1]!EntCustCredit($A$2,2015,F$2,$A401)</f>
        <v>0</v>
      </c>
      <c r="G401" s="4">
        <f>[1]!EntCustCredit($A$2,2015,G$2,$A401)</f>
        <v>0</v>
      </c>
      <c r="H401" s="4">
        <f>[1]!EntCustCredit($A$2,2015,H$2,$A401)</f>
        <v>800</v>
      </c>
      <c r="I401" s="4">
        <f>[1]!EntCustCredit($A$2,2015,I$2,$A401)</f>
        <v>0</v>
      </c>
      <c r="J401" s="4">
        <f>[1]!EntCustCredit($A$2,2015,J$2,$A401)</f>
        <v>0</v>
      </c>
      <c r="K401" s="4">
        <f>[1]!EntCustCredit($A$2,2015,K$2,$A401)</f>
        <v>0</v>
      </c>
      <c r="L401" s="4">
        <f>[1]!EntCustCredit($A$2,2015,L$2,$A401)</f>
        <v>0</v>
      </c>
      <c r="M401" s="4">
        <f>[1]!EntCustCredit($A$2,2015,M$2,$A401)</f>
        <v>0</v>
      </c>
      <c r="N401" s="4">
        <f>[1]!EntCustCredit($A$2,2015,N$2,$A401)</f>
        <v>0</v>
      </c>
      <c r="O401" s="4">
        <f>[1]!EntCustCredit($A$2,2015,O$2,$A401)</f>
        <v>0</v>
      </c>
      <c r="P401" s="4">
        <f>[1]!EntCustCredit($A$2,2015,P$2,$A401)</f>
        <v>0</v>
      </c>
      <c r="R401" s="31">
        <f t="shared" si="23"/>
        <v>4836</v>
      </c>
      <c r="S401" s="31">
        <f t="shared" si="24"/>
        <v>800</v>
      </c>
      <c r="T401" s="6">
        <f t="shared" si="25"/>
        <v>0.16542597187758479</v>
      </c>
    </row>
    <row r="402" spans="1:20" x14ac:dyDescent="0.25">
      <c r="A402" s="2" t="s">
        <v>240</v>
      </c>
      <c r="B402" s="2" t="s">
        <v>560</v>
      </c>
      <c r="C402" s="32">
        <f>[1]!EntCustDebit($A$2,2015,112,$A402)</f>
        <v>5973</v>
      </c>
      <c r="E402" s="4">
        <f>[1]!EntCustCredit($A$2,2015,E$2,$A402)</f>
        <v>0</v>
      </c>
      <c r="F402" s="4">
        <f>[1]!EntCustCredit($A$2,2015,F$2,$A402)</f>
        <v>0</v>
      </c>
      <c r="G402" s="4">
        <f>[1]!EntCustCredit($A$2,2015,G$2,$A402)</f>
        <v>0</v>
      </c>
      <c r="H402" s="4">
        <f>[1]!EntCustCredit($A$2,2015,H$2,$A402)</f>
        <v>2869</v>
      </c>
      <c r="I402" s="4">
        <f>[1]!EntCustCredit($A$2,2015,I$2,$A402)</f>
        <v>0</v>
      </c>
      <c r="J402" s="4">
        <f>[1]!EntCustCredit($A$2,2015,J$2,$A402)</f>
        <v>0</v>
      </c>
      <c r="K402" s="4">
        <f>[1]!EntCustCredit($A$2,2015,K$2,$A402)</f>
        <v>0</v>
      </c>
      <c r="L402" s="4">
        <f>[1]!EntCustCredit($A$2,2015,L$2,$A402)</f>
        <v>0</v>
      </c>
      <c r="M402" s="4">
        <f>[1]!EntCustCredit($A$2,2015,M$2,$A402)</f>
        <v>0</v>
      </c>
      <c r="N402" s="4">
        <f>[1]!EntCustCredit($A$2,2015,N$2,$A402)</f>
        <v>0</v>
      </c>
      <c r="O402" s="4">
        <f>[1]!EntCustCredit($A$2,2015,O$2,$A402)</f>
        <v>0</v>
      </c>
      <c r="P402" s="4">
        <f>[1]!EntCustCredit($A$2,2015,P$2,$A402)</f>
        <v>0</v>
      </c>
      <c r="R402" s="31">
        <f t="shared" si="23"/>
        <v>5973</v>
      </c>
      <c r="S402" s="31">
        <f t="shared" si="24"/>
        <v>2869</v>
      </c>
      <c r="T402" s="6">
        <f t="shared" si="25"/>
        <v>0.4803281433115687</v>
      </c>
    </row>
    <row r="403" spans="1:20" x14ac:dyDescent="0.25">
      <c r="A403" s="2" t="s">
        <v>241</v>
      </c>
      <c r="B403" s="2" t="s">
        <v>561</v>
      </c>
      <c r="C403" s="32">
        <f>[1]!EntCustDebit($A$2,2015,112,$A403)</f>
        <v>11526</v>
      </c>
      <c r="E403" s="4">
        <f>[1]!EntCustCredit($A$2,2015,E$2,$A403)</f>
        <v>0</v>
      </c>
      <c r="F403" s="4">
        <f>[1]!EntCustCredit($A$2,2015,F$2,$A403)</f>
        <v>1000</v>
      </c>
      <c r="G403" s="4">
        <f>[1]!EntCustCredit($A$2,2015,G$2,$A403)</f>
        <v>500</v>
      </c>
      <c r="H403" s="4">
        <f>[1]!EntCustCredit($A$2,2015,H$2,$A403)</f>
        <v>5465.2</v>
      </c>
      <c r="I403" s="4">
        <f>[1]!EntCustCredit($A$2,2015,I$2,$A403)</f>
        <v>0</v>
      </c>
      <c r="J403" s="4">
        <f>[1]!EntCustCredit($A$2,2015,J$2,$A403)</f>
        <v>0</v>
      </c>
      <c r="K403" s="4">
        <f>[1]!EntCustCredit($A$2,2015,K$2,$A403)</f>
        <v>0</v>
      </c>
      <c r="L403" s="4">
        <f>[1]!EntCustCredit($A$2,2015,L$2,$A403)</f>
        <v>0</v>
      </c>
      <c r="M403" s="4">
        <f>[1]!EntCustCredit($A$2,2015,M$2,$A403)</f>
        <v>0</v>
      </c>
      <c r="N403" s="4">
        <f>[1]!EntCustCredit($A$2,2015,N$2,$A403)</f>
        <v>0</v>
      </c>
      <c r="O403" s="4">
        <f>[1]!EntCustCredit($A$2,2015,O$2,$A403)</f>
        <v>0</v>
      </c>
      <c r="P403" s="4">
        <f>[1]!EntCustCredit($A$2,2015,P$2,$A403)</f>
        <v>0</v>
      </c>
      <c r="R403" s="31">
        <f t="shared" si="23"/>
        <v>11526</v>
      </c>
      <c r="S403" s="31">
        <f t="shared" si="24"/>
        <v>6965.2</v>
      </c>
      <c r="T403" s="6">
        <f t="shared" si="25"/>
        <v>0.60430331424605244</v>
      </c>
    </row>
    <row r="404" spans="1:20" x14ac:dyDescent="0.25">
      <c r="A404" s="2" t="s">
        <v>242</v>
      </c>
      <c r="B404" s="2" t="s">
        <v>562</v>
      </c>
      <c r="C404" s="32">
        <f>[1]!EntCustDebit($A$2,2015,112,$A404)</f>
        <v>2806</v>
      </c>
      <c r="E404" s="4">
        <f>[1]!EntCustCredit($A$2,2015,E$2,$A404)</f>
        <v>150</v>
      </c>
      <c r="F404" s="4">
        <f>[1]!EntCustCredit($A$2,2015,F$2,$A404)</f>
        <v>241</v>
      </c>
      <c r="G404" s="4">
        <f>[1]!EntCustCredit($A$2,2015,G$2,$A404)</f>
        <v>241</v>
      </c>
      <c r="H404" s="4">
        <f>[1]!EntCustCredit($A$2,2015,H$2,$A404)</f>
        <v>241</v>
      </c>
      <c r="I404" s="4">
        <f>[1]!EntCustCredit($A$2,2015,I$2,$A404)</f>
        <v>0</v>
      </c>
      <c r="J404" s="4">
        <f>[1]!EntCustCredit($A$2,2015,J$2,$A404)</f>
        <v>0</v>
      </c>
      <c r="K404" s="4">
        <f>[1]!EntCustCredit($A$2,2015,K$2,$A404)</f>
        <v>0</v>
      </c>
      <c r="L404" s="4">
        <f>[1]!EntCustCredit($A$2,2015,L$2,$A404)</f>
        <v>0</v>
      </c>
      <c r="M404" s="4">
        <f>[1]!EntCustCredit($A$2,2015,M$2,$A404)</f>
        <v>0</v>
      </c>
      <c r="N404" s="4">
        <f>[1]!EntCustCredit($A$2,2015,N$2,$A404)</f>
        <v>0</v>
      </c>
      <c r="O404" s="4">
        <f>[1]!EntCustCredit($A$2,2015,O$2,$A404)</f>
        <v>0</v>
      </c>
      <c r="P404" s="4">
        <f>[1]!EntCustCredit($A$2,2015,P$2,$A404)</f>
        <v>0</v>
      </c>
      <c r="R404" s="31">
        <f t="shared" si="23"/>
        <v>2806</v>
      </c>
      <c r="S404" s="31">
        <f t="shared" si="24"/>
        <v>873</v>
      </c>
      <c r="T404" s="6">
        <f t="shared" si="25"/>
        <v>0.31111903064861013</v>
      </c>
    </row>
    <row r="405" spans="1:20" x14ac:dyDescent="0.25">
      <c r="A405" s="2" t="s">
        <v>243</v>
      </c>
      <c r="B405" s="2" t="s">
        <v>563</v>
      </c>
      <c r="C405" s="32">
        <f>[1]!EntCustDebit($A$2,2015,112,$A405)</f>
        <v>28857</v>
      </c>
      <c r="E405" s="4">
        <f>[1]!EntCustCredit($A$2,2015,E$2,$A405)</f>
        <v>4857</v>
      </c>
      <c r="F405" s="4">
        <f>[1]!EntCustCredit($A$2,2015,F$2,$A405)</f>
        <v>0</v>
      </c>
      <c r="G405" s="4">
        <f>[1]!EntCustCredit($A$2,2015,G$2,$A405)</f>
        <v>3000</v>
      </c>
      <c r="H405" s="4">
        <f>[1]!EntCustCredit($A$2,2015,H$2,$A405)</f>
        <v>3000</v>
      </c>
      <c r="I405" s="4">
        <f>[1]!EntCustCredit($A$2,2015,I$2,$A405)</f>
        <v>0</v>
      </c>
      <c r="J405" s="4">
        <f>[1]!EntCustCredit($A$2,2015,J$2,$A405)</f>
        <v>0</v>
      </c>
      <c r="K405" s="4">
        <f>[1]!EntCustCredit($A$2,2015,K$2,$A405)</f>
        <v>0</v>
      </c>
      <c r="L405" s="4">
        <f>[1]!EntCustCredit($A$2,2015,L$2,$A405)</f>
        <v>0</v>
      </c>
      <c r="M405" s="4">
        <f>[1]!EntCustCredit($A$2,2015,M$2,$A405)</f>
        <v>0</v>
      </c>
      <c r="N405" s="4">
        <f>[1]!EntCustCredit($A$2,2015,N$2,$A405)</f>
        <v>0</v>
      </c>
      <c r="O405" s="4">
        <f>[1]!EntCustCredit($A$2,2015,O$2,$A405)</f>
        <v>0</v>
      </c>
      <c r="P405" s="4">
        <f>[1]!EntCustCredit($A$2,2015,P$2,$A405)</f>
        <v>0</v>
      </c>
      <c r="R405" s="31">
        <f t="shared" si="23"/>
        <v>28857</v>
      </c>
      <c r="S405" s="31">
        <f t="shared" si="24"/>
        <v>10857</v>
      </c>
      <c r="T405" s="6">
        <f t="shared" si="25"/>
        <v>0.37623453581453375</v>
      </c>
    </row>
    <row r="406" spans="1:20" x14ac:dyDescent="0.25">
      <c r="A406" s="2" t="s">
        <v>244</v>
      </c>
      <c r="B406" s="2" t="s">
        <v>564</v>
      </c>
      <c r="C406" s="32">
        <f>[1]!EntCustDebit($A$2,2015,112,$A406)</f>
        <v>23704</v>
      </c>
      <c r="E406" s="4">
        <f>[1]!EntCustCredit($A$2,2015,E$2,$A406)</f>
        <v>0</v>
      </c>
      <c r="F406" s="4">
        <f>[1]!EntCustCredit($A$2,2015,F$2,$A406)</f>
        <v>0</v>
      </c>
      <c r="G406" s="4">
        <f>[1]!EntCustCredit($A$2,2015,G$2,$A406)</f>
        <v>0</v>
      </c>
      <c r="H406" s="4">
        <f>[1]!EntCustCredit($A$2,2015,H$2,$A406)</f>
        <v>0</v>
      </c>
      <c r="I406" s="4">
        <f>[1]!EntCustCredit($A$2,2015,I$2,$A406)</f>
        <v>0</v>
      </c>
      <c r="J406" s="4">
        <f>[1]!EntCustCredit($A$2,2015,J$2,$A406)</f>
        <v>0</v>
      </c>
      <c r="K406" s="4">
        <f>[1]!EntCustCredit($A$2,2015,K$2,$A406)</f>
        <v>0</v>
      </c>
      <c r="L406" s="4">
        <f>[1]!EntCustCredit($A$2,2015,L$2,$A406)</f>
        <v>0</v>
      </c>
      <c r="M406" s="4">
        <f>[1]!EntCustCredit($A$2,2015,M$2,$A406)</f>
        <v>0</v>
      </c>
      <c r="N406" s="4">
        <f>[1]!EntCustCredit($A$2,2015,N$2,$A406)</f>
        <v>0</v>
      </c>
      <c r="O406" s="4">
        <f>[1]!EntCustCredit($A$2,2015,O$2,$A406)</f>
        <v>0</v>
      </c>
      <c r="P406" s="4">
        <f>[1]!EntCustCredit($A$2,2015,P$2,$A406)</f>
        <v>0</v>
      </c>
      <c r="R406" s="31">
        <f t="shared" si="23"/>
        <v>23704</v>
      </c>
      <c r="S406" s="31">
        <f t="shared" si="24"/>
        <v>0</v>
      </c>
      <c r="T406" s="6">
        <f t="shared" si="25"/>
        <v>0</v>
      </c>
    </row>
    <row r="407" spans="1:20" x14ac:dyDescent="0.25">
      <c r="A407" s="2" t="s">
        <v>245</v>
      </c>
      <c r="B407" s="2" t="s">
        <v>565</v>
      </c>
      <c r="C407" s="32">
        <f>[1]!EntCustDebit($A$2,2015,112,$A407)</f>
        <v>12970</v>
      </c>
      <c r="E407" s="4">
        <f>[1]!EntCustCredit($A$2,2015,E$2,$A407)</f>
        <v>0</v>
      </c>
      <c r="F407" s="4">
        <f>[1]!EntCustCredit($A$2,2015,F$2,$A407)</f>
        <v>3000</v>
      </c>
      <c r="G407" s="4">
        <f>[1]!EntCustCredit($A$2,2015,G$2,$A407)</f>
        <v>0</v>
      </c>
      <c r="H407" s="4">
        <f>[1]!EntCustCredit($A$2,2015,H$2,$A407)</f>
        <v>0</v>
      </c>
      <c r="I407" s="4">
        <f>[1]!EntCustCredit($A$2,2015,I$2,$A407)</f>
        <v>0</v>
      </c>
      <c r="J407" s="4">
        <f>[1]!EntCustCredit($A$2,2015,J$2,$A407)</f>
        <v>0</v>
      </c>
      <c r="K407" s="4">
        <f>[1]!EntCustCredit($A$2,2015,K$2,$A407)</f>
        <v>0</v>
      </c>
      <c r="L407" s="4">
        <f>[1]!EntCustCredit($A$2,2015,L$2,$A407)</f>
        <v>0</v>
      </c>
      <c r="M407" s="4">
        <f>[1]!EntCustCredit($A$2,2015,M$2,$A407)</f>
        <v>0</v>
      </c>
      <c r="N407" s="4">
        <f>[1]!EntCustCredit($A$2,2015,N$2,$A407)</f>
        <v>0</v>
      </c>
      <c r="O407" s="4">
        <f>[1]!EntCustCredit($A$2,2015,O$2,$A407)</f>
        <v>0</v>
      </c>
      <c r="P407" s="4">
        <f>[1]!EntCustCredit($A$2,2015,P$2,$A407)</f>
        <v>0</v>
      </c>
      <c r="R407" s="31">
        <f t="shared" si="23"/>
        <v>12970</v>
      </c>
      <c r="S407" s="31">
        <f t="shared" si="24"/>
        <v>3000</v>
      </c>
      <c r="T407" s="6">
        <f t="shared" si="25"/>
        <v>0.2313030069390902</v>
      </c>
    </row>
    <row r="408" spans="1:20" x14ac:dyDescent="0.25">
      <c r="A408" s="2" t="s">
        <v>246</v>
      </c>
      <c r="B408" s="2" t="s">
        <v>566</v>
      </c>
      <c r="C408" s="32">
        <f>[1]!EntCustDebit($A$2,2015,112,$A408)</f>
        <v>6629</v>
      </c>
      <c r="E408" s="4">
        <f>[1]!EntCustCredit($A$2,2015,E$2,$A408)</f>
        <v>552.41999999999996</v>
      </c>
      <c r="F408" s="4">
        <f>[1]!EntCustCredit($A$2,2015,F$2,$A408)</f>
        <v>552.41999999999996</v>
      </c>
      <c r="G408" s="4">
        <f>[1]!EntCustCredit($A$2,2015,G$2,$A408)</f>
        <v>552.41999999999996</v>
      </c>
      <c r="H408" s="4">
        <f>[1]!EntCustCredit($A$2,2015,H$2,$A408)</f>
        <v>552.41999999999996</v>
      </c>
      <c r="I408" s="4">
        <f>[1]!EntCustCredit($A$2,2015,I$2,$A408)</f>
        <v>0</v>
      </c>
      <c r="J408" s="4">
        <f>[1]!EntCustCredit($A$2,2015,J$2,$A408)</f>
        <v>0</v>
      </c>
      <c r="K408" s="4">
        <f>[1]!EntCustCredit($A$2,2015,K$2,$A408)</f>
        <v>0</v>
      </c>
      <c r="L408" s="4">
        <f>[1]!EntCustCredit($A$2,2015,L$2,$A408)</f>
        <v>0</v>
      </c>
      <c r="M408" s="4">
        <f>[1]!EntCustCredit($A$2,2015,M$2,$A408)</f>
        <v>0</v>
      </c>
      <c r="N408" s="4">
        <f>[1]!EntCustCredit($A$2,2015,N$2,$A408)</f>
        <v>0</v>
      </c>
      <c r="O408" s="4">
        <f>[1]!EntCustCredit($A$2,2015,O$2,$A408)</f>
        <v>0</v>
      </c>
      <c r="P408" s="4">
        <f>[1]!EntCustCredit($A$2,2015,P$2,$A408)</f>
        <v>0</v>
      </c>
      <c r="R408" s="31">
        <f t="shared" si="23"/>
        <v>6629</v>
      </c>
      <c r="S408" s="31">
        <f t="shared" si="24"/>
        <v>2209.6799999999998</v>
      </c>
      <c r="T408" s="6">
        <f t="shared" si="25"/>
        <v>0.33333534469754106</v>
      </c>
    </row>
    <row r="409" spans="1:20" x14ac:dyDescent="0.25">
      <c r="A409" s="2" t="s">
        <v>247</v>
      </c>
      <c r="B409" s="2" t="s">
        <v>567</v>
      </c>
      <c r="C409" s="32">
        <f>[1]!EntCustDebit($A$2,2015,112,$A409)</f>
        <v>16095</v>
      </c>
      <c r="E409" s="4">
        <f>[1]!EntCustCredit($A$2,2015,E$2,$A409)</f>
        <v>0</v>
      </c>
      <c r="F409" s="4">
        <f>[1]!EntCustCredit($A$2,2015,F$2,$A409)</f>
        <v>0</v>
      </c>
      <c r="G409" s="4">
        <f>[1]!EntCustCredit($A$2,2015,G$2,$A409)</f>
        <v>0</v>
      </c>
      <c r="H409" s="4">
        <f>[1]!EntCustCredit($A$2,2015,H$2,$A409)</f>
        <v>0</v>
      </c>
      <c r="I409" s="4">
        <f>[1]!EntCustCredit($A$2,2015,I$2,$A409)</f>
        <v>0</v>
      </c>
      <c r="J409" s="4">
        <f>[1]!EntCustCredit($A$2,2015,J$2,$A409)</f>
        <v>0</v>
      </c>
      <c r="K409" s="4">
        <f>[1]!EntCustCredit($A$2,2015,K$2,$A409)</f>
        <v>0</v>
      </c>
      <c r="L409" s="4">
        <f>[1]!EntCustCredit($A$2,2015,L$2,$A409)</f>
        <v>0</v>
      </c>
      <c r="M409" s="4">
        <f>[1]!EntCustCredit($A$2,2015,M$2,$A409)</f>
        <v>0</v>
      </c>
      <c r="N409" s="4">
        <f>[1]!EntCustCredit($A$2,2015,N$2,$A409)</f>
        <v>0</v>
      </c>
      <c r="O409" s="4">
        <f>[1]!EntCustCredit($A$2,2015,O$2,$A409)</f>
        <v>0</v>
      </c>
      <c r="P409" s="4">
        <f>[1]!EntCustCredit($A$2,2015,P$2,$A409)</f>
        <v>0</v>
      </c>
      <c r="R409" s="31">
        <f t="shared" si="23"/>
        <v>16095</v>
      </c>
      <c r="S409" s="31">
        <f t="shared" si="24"/>
        <v>0</v>
      </c>
      <c r="T409" s="6">
        <f t="shared" si="25"/>
        <v>0</v>
      </c>
    </row>
    <row r="410" spans="1:20" x14ac:dyDescent="0.25">
      <c r="A410" s="2" t="s">
        <v>248</v>
      </c>
      <c r="B410" s="2" t="s">
        <v>568</v>
      </c>
      <c r="C410" s="32">
        <f>[1]!EntCustDebit($A$2,2015,112,$A410)</f>
        <v>13597</v>
      </c>
      <c r="E410" s="4">
        <f>[1]!EntCustCredit($A$2,2015,E$2,$A410)</f>
        <v>0</v>
      </c>
      <c r="F410" s="4">
        <f>[1]!EntCustCredit($A$2,2015,F$2,$A410)</f>
        <v>0</v>
      </c>
      <c r="G410" s="4">
        <f>[1]!EntCustCredit($A$2,2015,G$2,$A410)</f>
        <v>0</v>
      </c>
      <c r="H410" s="4">
        <f>[1]!EntCustCredit($A$2,2015,H$2,$A410)</f>
        <v>0</v>
      </c>
      <c r="I410" s="4">
        <f>[1]!EntCustCredit($A$2,2015,I$2,$A410)</f>
        <v>0</v>
      </c>
      <c r="J410" s="4">
        <f>[1]!EntCustCredit($A$2,2015,J$2,$A410)</f>
        <v>0</v>
      </c>
      <c r="K410" s="4">
        <f>[1]!EntCustCredit($A$2,2015,K$2,$A410)</f>
        <v>0</v>
      </c>
      <c r="L410" s="4">
        <f>[1]!EntCustCredit($A$2,2015,L$2,$A410)</f>
        <v>0</v>
      </c>
      <c r="M410" s="4">
        <f>[1]!EntCustCredit($A$2,2015,M$2,$A410)</f>
        <v>0</v>
      </c>
      <c r="N410" s="4">
        <f>[1]!EntCustCredit($A$2,2015,N$2,$A410)</f>
        <v>0</v>
      </c>
      <c r="O410" s="4">
        <f>[1]!EntCustCredit($A$2,2015,O$2,$A410)</f>
        <v>0</v>
      </c>
      <c r="P410" s="4">
        <f>[1]!EntCustCredit($A$2,2015,P$2,$A410)</f>
        <v>0</v>
      </c>
      <c r="R410" s="31">
        <f t="shared" si="23"/>
        <v>13597</v>
      </c>
      <c r="S410" s="31">
        <f t="shared" si="24"/>
        <v>0</v>
      </c>
      <c r="T410" s="6">
        <f t="shared" si="25"/>
        <v>0</v>
      </c>
    </row>
    <row r="411" spans="1:20" x14ac:dyDescent="0.25">
      <c r="A411" s="2" t="s">
        <v>249</v>
      </c>
      <c r="B411" s="2" t="s">
        <v>569</v>
      </c>
      <c r="C411" s="32">
        <f>[1]!EntCustDebit($A$2,2015,112,$A411)</f>
        <v>10636</v>
      </c>
      <c r="E411" s="4">
        <f>[1]!EntCustCredit($A$2,2015,E$2,$A411)</f>
        <v>500</v>
      </c>
      <c r="F411" s="4">
        <f>[1]!EntCustCredit($A$2,2015,F$2,$A411)</f>
        <v>0</v>
      </c>
      <c r="G411" s="4">
        <f>[1]!EntCustCredit($A$2,2015,G$2,$A411)</f>
        <v>0</v>
      </c>
      <c r="H411" s="4">
        <f>[1]!EntCustCredit($A$2,2015,H$2,$A411)</f>
        <v>0</v>
      </c>
      <c r="I411" s="4">
        <f>[1]!EntCustCredit($A$2,2015,I$2,$A411)</f>
        <v>0</v>
      </c>
      <c r="J411" s="4">
        <f>[1]!EntCustCredit($A$2,2015,J$2,$A411)</f>
        <v>0</v>
      </c>
      <c r="K411" s="4">
        <f>[1]!EntCustCredit($A$2,2015,K$2,$A411)</f>
        <v>0</v>
      </c>
      <c r="L411" s="4">
        <f>[1]!EntCustCredit($A$2,2015,L$2,$A411)</f>
        <v>0</v>
      </c>
      <c r="M411" s="4">
        <f>[1]!EntCustCredit($A$2,2015,M$2,$A411)</f>
        <v>0</v>
      </c>
      <c r="N411" s="4">
        <f>[1]!EntCustCredit($A$2,2015,N$2,$A411)</f>
        <v>0</v>
      </c>
      <c r="O411" s="4">
        <f>[1]!EntCustCredit($A$2,2015,O$2,$A411)</f>
        <v>0</v>
      </c>
      <c r="P411" s="4">
        <f>[1]!EntCustCredit($A$2,2015,P$2,$A411)</f>
        <v>0</v>
      </c>
      <c r="R411" s="31">
        <f t="shared" si="23"/>
        <v>10636</v>
      </c>
      <c r="S411" s="31">
        <f t="shared" si="24"/>
        <v>500</v>
      </c>
      <c r="T411" s="6">
        <f t="shared" si="25"/>
        <v>4.7010154193305752E-2</v>
      </c>
    </row>
    <row r="412" spans="1:20" x14ac:dyDescent="0.25">
      <c r="A412" s="2" t="s">
        <v>250</v>
      </c>
      <c r="B412" s="2" t="s">
        <v>570</v>
      </c>
      <c r="C412" s="32">
        <f>[1]!EntCustDebit($A$2,2015,112,$A412)</f>
        <v>7185</v>
      </c>
      <c r="E412" s="4">
        <f>[1]!EntCustCredit($A$2,2015,E$2,$A412)</f>
        <v>0</v>
      </c>
      <c r="F412" s="4">
        <f>[1]!EntCustCredit($A$2,2015,F$2,$A412)</f>
        <v>0</v>
      </c>
      <c r="G412" s="4">
        <f>[1]!EntCustCredit($A$2,2015,G$2,$A412)</f>
        <v>700</v>
      </c>
      <c r="H412" s="4">
        <f>[1]!EntCustCredit($A$2,2015,H$2,$A412)</f>
        <v>700</v>
      </c>
      <c r="I412" s="4">
        <f>[1]!EntCustCredit($A$2,2015,I$2,$A412)</f>
        <v>0</v>
      </c>
      <c r="J412" s="4">
        <f>[1]!EntCustCredit($A$2,2015,J$2,$A412)</f>
        <v>0</v>
      </c>
      <c r="K412" s="4">
        <f>[1]!EntCustCredit($A$2,2015,K$2,$A412)</f>
        <v>0</v>
      </c>
      <c r="L412" s="4">
        <f>[1]!EntCustCredit($A$2,2015,L$2,$A412)</f>
        <v>0</v>
      </c>
      <c r="M412" s="4">
        <f>[1]!EntCustCredit($A$2,2015,M$2,$A412)</f>
        <v>0</v>
      </c>
      <c r="N412" s="4">
        <f>[1]!EntCustCredit($A$2,2015,N$2,$A412)</f>
        <v>0</v>
      </c>
      <c r="O412" s="4">
        <f>[1]!EntCustCredit($A$2,2015,O$2,$A412)</f>
        <v>0</v>
      </c>
      <c r="P412" s="4">
        <f>[1]!EntCustCredit($A$2,2015,P$2,$A412)</f>
        <v>0</v>
      </c>
      <c r="R412" s="31">
        <f t="shared" si="23"/>
        <v>7185</v>
      </c>
      <c r="S412" s="31">
        <f t="shared" si="24"/>
        <v>1400</v>
      </c>
      <c r="T412" s="6">
        <f t="shared" si="25"/>
        <v>0.19485038274182323</v>
      </c>
    </row>
    <row r="413" spans="1:20" x14ac:dyDescent="0.25">
      <c r="A413" s="2" t="s">
        <v>251</v>
      </c>
      <c r="B413" s="2" t="s">
        <v>571</v>
      </c>
      <c r="C413" s="32">
        <f>[1]!EntCustDebit($A$2,2015,112,$A413)</f>
        <v>37060</v>
      </c>
      <c r="E413" s="4">
        <f>[1]!EntCustCredit($A$2,2015,E$2,$A413)</f>
        <v>3088.34</v>
      </c>
      <c r="F413" s="4">
        <f>[1]!EntCustCredit($A$2,2015,F$2,$A413)</f>
        <v>3088.34</v>
      </c>
      <c r="G413" s="4">
        <f>[1]!EntCustCredit($A$2,2015,G$2,$A413)</f>
        <v>3088.34</v>
      </c>
      <c r="H413" s="4">
        <f>[1]!EntCustCredit($A$2,2015,H$2,$A413)</f>
        <v>3088.34</v>
      </c>
      <c r="I413" s="4">
        <f>[1]!EntCustCredit($A$2,2015,I$2,$A413)</f>
        <v>0</v>
      </c>
      <c r="J413" s="4">
        <f>[1]!EntCustCredit($A$2,2015,J$2,$A413)</f>
        <v>0</v>
      </c>
      <c r="K413" s="4">
        <f>[1]!EntCustCredit($A$2,2015,K$2,$A413)</f>
        <v>0</v>
      </c>
      <c r="L413" s="4">
        <f>[1]!EntCustCredit($A$2,2015,L$2,$A413)</f>
        <v>0</v>
      </c>
      <c r="M413" s="4">
        <f>[1]!EntCustCredit($A$2,2015,M$2,$A413)</f>
        <v>0</v>
      </c>
      <c r="N413" s="4">
        <f>[1]!EntCustCredit($A$2,2015,N$2,$A413)</f>
        <v>0</v>
      </c>
      <c r="O413" s="4">
        <f>[1]!EntCustCredit($A$2,2015,O$2,$A413)</f>
        <v>0</v>
      </c>
      <c r="P413" s="4">
        <f>[1]!EntCustCredit($A$2,2015,P$2,$A413)</f>
        <v>0</v>
      </c>
      <c r="R413" s="31">
        <f t="shared" si="23"/>
        <v>37060</v>
      </c>
      <c r="S413" s="31">
        <f t="shared" si="24"/>
        <v>12353.36</v>
      </c>
      <c r="T413" s="6">
        <f t="shared" si="25"/>
        <v>0.33333405288720996</v>
      </c>
    </row>
    <row r="414" spans="1:20" x14ac:dyDescent="0.25">
      <c r="A414" s="2" t="s">
        <v>252</v>
      </c>
      <c r="B414" s="2" t="s">
        <v>572</v>
      </c>
      <c r="C414" s="32">
        <f>[1]!EntCustDebit($A$2,2015,112,$A414)</f>
        <v>2265</v>
      </c>
      <c r="E414" s="4">
        <f>[1]!EntCustCredit($A$2,2015,E$2,$A414)</f>
        <v>0</v>
      </c>
      <c r="F414" s="4">
        <f>[1]!EntCustCredit($A$2,2015,F$2,$A414)</f>
        <v>0</v>
      </c>
      <c r="G414" s="4">
        <f>[1]!EntCustCredit($A$2,2015,G$2,$A414)</f>
        <v>0</v>
      </c>
      <c r="H414" s="4">
        <f>[1]!EntCustCredit($A$2,2015,H$2,$A414)</f>
        <v>0</v>
      </c>
      <c r="I414" s="4">
        <f>[1]!EntCustCredit($A$2,2015,I$2,$A414)</f>
        <v>0</v>
      </c>
      <c r="J414" s="4">
        <f>[1]!EntCustCredit($A$2,2015,J$2,$A414)</f>
        <v>0</v>
      </c>
      <c r="K414" s="4">
        <f>[1]!EntCustCredit($A$2,2015,K$2,$A414)</f>
        <v>0</v>
      </c>
      <c r="L414" s="4">
        <f>[1]!EntCustCredit($A$2,2015,L$2,$A414)</f>
        <v>0</v>
      </c>
      <c r="M414" s="4">
        <f>[1]!EntCustCredit($A$2,2015,M$2,$A414)</f>
        <v>0</v>
      </c>
      <c r="N414" s="4">
        <f>[1]!EntCustCredit($A$2,2015,N$2,$A414)</f>
        <v>0</v>
      </c>
      <c r="O414" s="4">
        <f>[1]!EntCustCredit($A$2,2015,O$2,$A414)</f>
        <v>0</v>
      </c>
      <c r="P414" s="4">
        <f>[1]!EntCustCredit($A$2,2015,P$2,$A414)</f>
        <v>0</v>
      </c>
      <c r="R414" s="31">
        <f t="shared" si="23"/>
        <v>2265</v>
      </c>
      <c r="S414" s="31">
        <f t="shared" si="24"/>
        <v>0</v>
      </c>
      <c r="T414" s="6">
        <f t="shared" si="25"/>
        <v>0</v>
      </c>
    </row>
    <row r="415" spans="1:20" x14ac:dyDescent="0.25">
      <c r="A415" s="2" t="s">
        <v>253</v>
      </c>
      <c r="B415" s="2" t="s">
        <v>573</v>
      </c>
      <c r="C415" s="32">
        <f>[1]!EntCustDebit($A$2,2015,112,$A415)</f>
        <v>9973</v>
      </c>
      <c r="E415" s="4">
        <f>[1]!EntCustCredit($A$2,2015,E$2,$A415)</f>
        <v>200</v>
      </c>
      <c r="F415" s="4">
        <f>[1]!EntCustCredit($A$2,2015,F$2,$A415)</f>
        <v>200</v>
      </c>
      <c r="G415" s="4">
        <f>[1]!EntCustCredit($A$2,2015,G$2,$A415)</f>
        <v>200</v>
      </c>
      <c r="H415" s="4">
        <f>[1]!EntCustCredit($A$2,2015,H$2,$A415)</f>
        <v>200</v>
      </c>
      <c r="I415" s="4">
        <f>[1]!EntCustCredit($A$2,2015,I$2,$A415)</f>
        <v>0</v>
      </c>
      <c r="J415" s="4">
        <f>[1]!EntCustCredit($A$2,2015,J$2,$A415)</f>
        <v>0</v>
      </c>
      <c r="K415" s="4">
        <f>[1]!EntCustCredit($A$2,2015,K$2,$A415)</f>
        <v>0</v>
      </c>
      <c r="L415" s="4">
        <f>[1]!EntCustCredit($A$2,2015,L$2,$A415)</f>
        <v>0</v>
      </c>
      <c r="M415" s="4">
        <f>[1]!EntCustCredit($A$2,2015,M$2,$A415)</f>
        <v>0</v>
      </c>
      <c r="N415" s="4">
        <f>[1]!EntCustCredit($A$2,2015,N$2,$A415)</f>
        <v>0</v>
      </c>
      <c r="O415" s="4">
        <f>[1]!EntCustCredit($A$2,2015,O$2,$A415)</f>
        <v>0</v>
      </c>
      <c r="P415" s="4">
        <f>[1]!EntCustCredit($A$2,2015,P$2,$A415)</f>
        <v>0</v>
      </c>
      <c r="R415" s="31">
        <f t="shared" si="23"/>
        <v>9973</v>
      </c>
      <c r="S415" s="31">
        <f t="shared" si="24"/>
        <v>800</v>
      </c>
      <c r="T415" s="6">
        <f t="shared" si="25"/>
        <v>8.0216584778903033E-2</v>
      </c>
    </row>
    <row r="416" spans="1:20" x14ac:dyDescent="0.25">
      <c r="A416" s="2" t="s">
        <v>254</v>
      </c>
      <c r="B416" s="2" t="s">
        <v>574</v>
      </c>
      <c r="C416" s="32">
        <f>[1]!EntCustDebit($A$2,2015,112,$A416)</f>
        <v>48393</v>
      </c>
      <c r="E416" s="4">
        <f>[1]!EntCustCredit($A$2,2015,E$2,$A416)</f>
        <v>0</v>
      </c>
      <c r="F416" s="4">
        <f>[1]!EntCustCredit($A$2,2015,F$2,$A416)</f>
        <v>7500</v>
      </c>
      <c r="G416" s="4">
        <f>[1]!EntCustCredit($A$2,2015,G$2,$A416)</f>
        <v>3750</v>
      </c>
      <c r="H416" s="4">
        <f>[1]!EntCustCredit($A$2,2015,H$2,$A416)</f>
        <v>0</v>
      </c>
      <c r="I416" s="4">
        <f>[1]!EntCustCredit($A$2,2015,I$2,$A416)</f>
        <v>0</v>
      </c>
      <c r="J416" s="4">
        <f>[1]!EntCustCredit($A$2,2015,J$2,$A416)</f>
        <v>0</v>
      </c>
      <c r="K416" s="4">
        <f>[1]!EntCustCredit($A$2,2015,K$2,$A416)</f>
        <v>0</v>
      </c>
      <c r="L416" s="4">
        <f>[1]!EntCustCredit($A$2,2015,L$2,$A416)</f>
        <v>0</v>
      </c>
      <c r="M416" s="4">
        <f>[1]!EntCustCredit($A$2,2015,M$2,$A416)</f>
        <v>0</v>
      </c>
      <c r="N416" s="4">
        <f>[1]!EntCustCredit($A$2,2015,N$2,$A416)</f>
        <v>0</v>
      </c>
      <c r="O416" s="4">
        <f>[1]!EntCustCredit($A$2,2015,O$2,$A416)</f>
        <v>0</v>
      </c>
      <c r="P416" s="4">
        <f>[1]!EntCustCredit($A$2,2015,P$2,$A416)</f>
        <v>0</v>
      </c>
      <c r="R416" s="31">
        <f t="shared" si="23"/>
        <v>48393</v>
      </c>
      <c r="S416" s="31">
        <f t="shared" si="24"/>
        <v>11250</v>
      </c>
      <c r="T416" s="6">
        <f t="shared" si="25"/>
        <v>0.23247163846010788</v>
      </c>
    </row>
    <row r="417" spans="1:20" x14ac:dyDescent="0.25">
      <c r="A417" s="2" t="s">
        <v>255</v>
      </c>
      <c r="B417" s="2" t="s">
        <v>575</v>
      </c>
      <c r="C417" s="32">
        <f>[1]!EntCustDebit($A$2,2015,112,$A417)</f>
        <v>26177</v>
      </c>
      <c r="E417" s="4">
        <f>[1]!EntCustCredit($A$2,2015,E$2,$A417)</f>
        <v>1500</v>
      </c>
      <c r="F417" s="4">
        <f>[1]!EntCustCredit($A$2,2015,F$2,$A417)</f>
        <v>1500</v>
      </c>
      <c r="G417" s="4">
        <f>[1]!EntCustCredit($A$2,2015,G$2,$A417)</f>
        <v>1500</v>
      </c>
      <c r="H417" s="4">
        <f>[1]!EntCustCredit($A$2,2015,H$2,$A417)</f>
        <v>1500</v>
      </c>
      <c r="I417" s="4">
        <f>[1]!EntCustCredit($A$2,2015,I$2,$A417)</f>
        <v>0</v>
      </c>
      <c r="J417" s="4">
        <f>[1]!EntCustCredit($A$2,2015,J$2,$A417)</f>
        <v>0</v>
      </c>
      <c r="K417" s="4">
        <f>[1]!EntCustCredit($A$2,2015,K$2,$A417)</f>
        <v>0</v>
      </c>
      <c r="L417" s="4">
        <f>[1]!EntCustCredit($A$2,2015,L$2,$A417)</f>
        <v>0</v>
      </c>
      <c r="M417" s="4">
        <f>[1]!EntCustCredit($A$2,2015,M$2,$A417)</f>
        <v>0</v>
      </c>
      <c r="N417" s="4">
        <f>[1]!EntCustCredit($A$2,2015,N$2,$A417)</f>
        <v>0</v>
      </c>
      <c r="O417" s="4">
        <f>[1]!EntCustCredit($A$2,2015,O$2,$A417)</f>
        <v>0</v>
      </c>
      <c r="P417" s="4">
        <f>[1]!EntCustCredit($A$2,2015,P$2,$A417)</f>
        <v>0</v>
      </c>
      <c r="R417" s="31">
        <f t="shared" si="23"/>
        <v>26177</v>
      </c>
      <c r="S417" s="31">
        <f t="shared" si="24"/>
        <v>6000</v>
      </c>
      <c r="T417" s="6">
        <f t="shared" si="25"/>
        <v>0.22920884746151202</v>
      </c>
    </row>
    <row r="418" spans="1:20" x14ac:dyDescent="0.25">
      <c r="A418" s="2" t="s">
        <v>256</v>
      </c>
      <c r="B418" s="2" t="s">
        <v>576</v>
      </c>
      <c r="C418" s="32">
        <f>[1]!EntCustDebit($A$2,2015,112,$A418)</f>
        <v>28510</v>
      </c>
      <c r="E418" s="4">
        <f>[1]!EntCustCredit($A$2,2015,E$2,$A418)</f>
        <v>0</v>
      </c>
      <c r="F418" s="4">
        <f>[1]!EntCustCredit($A$2,2015,F$2,$A418)</f>
        <v>0</v>
      </c>
      <c r="G418" s="4">
        <f>[1]!EntCustCredit($A$2,2015,G$2,$A418)</f>
        <v>0</v>
      </c>
      <c r="H418" s="4">
        <f>[1]!EntCustCredit($A$2,2015,H$2,$A418)</f>
        <v>3000</v>
      </c>
      <c r="I418" s="4">
        <f>[1]!EntCustCredit($A$2,2015,I$2,$A418)</f>
        <v>0</v>
      </c>
      <c r="J418" s="4">
        <f>[1]!EntCustCredit($A$2,2015,J$2,$A418)</f>
        <v>0</v>
      </c>
      <c r="K418" s="4">
        <f>[1]!EntCustCredit($A$2,2015,K$2,$A418)</f>
        <v>0</v>
      </c>
      <c r="L418" s="4">
        <f>[1]!EntCustCredit($A$2,2015,L$2,$A418)</f>
        <v>0</v>
      </c>
      <c r="M418" s="4">
        <f>[1]!EntCustCredit($A$2,2015,M$2,$A418)</f>
        <v>0</v>
      </c>
      <c r="N418" s="4">
        <f>[1]!EntCustCredit($A$2,2015,N$2,$A418)</f>
        <v>0</v>
      </c>
      <c r="O418" s="4">
        <f>[1]!EntCustCredit($A$2,2015,O$2,$A418)</f>
        <v>0</v>
      </c>
      <c r="P418" s="4">
        <f>[1]!EntCustCredit($A$2,2015,P$2,$A418)</f>
        <v>0</v>
      </c>
      <c r="R418" s="31">
        <f t="shared" si="23"/>
        <v>28510</v>
      </c>
      <c r="S418" s="31">
        <f t="shared" si="24"/>
        <v>3000</v>
      </c>
      <c r="T418" s="6">
        <f t="shared" si="25"/>
        <v>0.1052262364082778</v>
      </c>
    </row>
    <row r="419" spans="1:20" x14ac:dyDescent="0.25">
      <c r="A419" s="2" t="s">
        <v>257</v>
      </c>
      <c r="B419" s="2" t="s">
        <v>577</v>
      </c>
      <c r="C419" s="32">
        <f>[1]!EntCustDebit($A$2,2015,112,$A419)</f>
        <v>16089</v>
      </c>
      <c r="E419" s="4">
        <f>[1]!EntCustCredit($A$2,2015,E$2,$A419)</f>
        <v>1000</v>
      </c>
      <c r="F419" s="4">
        <f>[1]!EntCustCredit($A$2,2015,F$2,$A419)</f>
        <v>1000</v>
      </c>
      <c r="G419" s="4">
        <f>[1]!EntCustCredit($A$2,2015,G$2,$A419)</f>
        <v>1000</v>
      </c>
      <c r="H419" s="4">
        <f>[1]!EntCustCredit($A$2,2015,H$2,$A419)</f>
        <v>1000</v>
      </c>
      <c r="I419" s="4">
        <f>[1]!EntCustCredit($A$2,2015,I$2,$A419)</f>
        <v>0</v>
      </c>
      <c r="J419" s="4">
        <f>[1]!EntCustCredit($A$2,2015,J$2,$A419)</f>
        <v>0</v>
      </c>
      <c r="K419" s="4">
        <f>[1]!EntCustCredit($A$2,2015,K$2,$A419)</f>
        <v>0</v>
      </c>
      <c r="L419" s="4">
        <f>[1]!EntCustCredit($A$2,2015,L$2,$A419)</f>
        <v>0</v>
      </c>
      <c r="M419" s="4">
        <f>[1]!EntCustCredit($A$2,2015,M$2,$A419)</f>
        <v>0</v>
      </c>
      <c r="N419" s="4">
        <f>[1]!EntCustCredit($A$2,2015,N$2,$A419)</f>
        <v>0</v>
      </c>
      <c r="O419" s="4">
        <f>[1]!EntCustCredit($A$2,2015,O$2,$A419)</f>
        <v>0</v>
      </c>
      <c r="P419" s="4">
        <f>[1]!EntCustCredit($A$2,2015,P$2,$A419)</f>
        <v>0</v>
      </c>
      <c r="R419" s="31">
        <f>+C419</f>
        <v>16089</v>
      </c>
      <c r="S419" s="31">
        <f>SUM(E419:P419)</f>
        <v>4000</v>
      </c>
      <c r="T419" s="6">
        <f>+S419/R419</f>
        <v>0.24861706756168811</v>
      </c>
    </row>
    <row r="420" spans="1:20" x14ac:dyDescent="0.25">
      <c r="A420" s="2" t="s">
        <v>258</v>
      </c>
      <c r="B420" s="2" t="s">
        <v>578</v>
      </c>
      <c r="C420" s="32">
        <f>[1]!EntCustDebit($A$2,2015,112,$A420)</f>
        <v>9840</v>
      </c>
      <c r="E420" s="4">
        <f>[1]!EntCustCredit($A$2,2015,E$2,$A420)</f>
        <v>0</v>
      </c>
      <c r="F420" s="4">
        <f>[1]!EntCustCredit($A$2,2015,F$2,$A420)</f>
        <v>0</v>
      </c>
      <c r="G420" s="4">
        <f>[1]!EntCustCredit($A$2,2015,G$2,$A420)</f>
        <v>0</v>
      </c>
      <c r="H420" s="4">
        <f>[1]!EntCustCredit($A$2,2015,H$2,$A420)</f>
        <v>0</v>
      </c>
      <c r="I420" s="4">
        <f>[1]!EntCustCredit($A$2,2015,I$2,$A420)</f>
        <v>0</v>
      </c>
      <c r="J420" s="4">
        <f>[1]!EntCustCredit($A$2,2015,J$2,$A420)</f>
        <v>0</v>
      </c>
      <c r="K420" s="4">
        <f>[1]!EntCustCredit($A$2,2015,K$2,$A420)</f>
        <v>0</v>
      </c>
      <c r="L420" s="4">
        <f>[1]!EntCustCredit($A$2,2015,L$2,$A420)</f>
        <v>0</v>
      </c>
      <c r="M420" s="4">
        <f>[1]!EntCustCredit($A$2,2015,M$2,$A420)</f>
        <v>0</v>
      </c>
      <c r="N420" s="4">
        <f>[1]!EntCustCredit($A$2,2015,N$2,$A420)</f>
        <v>0</v>
      </c>
      <c r="O420" s="4">
        <f>[1]!EntCustCredit($A$2,2015,O$2,$A420)</f>
        <v>0</v>
      </c>
      <c r="P420" s="4">
        <f>[1]!EntCustCredit($A$2,2015,P$2,$A420)</f>
        <v>0</v>
      </c>
      <c r="R420" s="31">
        <f>+C420</f>
        <v>9840</v>
      </c>
      <c r="S420" s="31">
        <f>SUM(E420:P420)</f>
        <v>0</v>
      </c>
      <c r="T420" s="6">
        <f>+S420/R420</f>
        <v>0</v>
      </c>
    </row>
    <row r="421" spans="1:20" ht="16.5" thickBot="1" x14ac:dyDescent="0.3">
      <c r="C421" s="33">
        <f>SUM(C400:C420)</f>
        <v>337470</v>
      </c>
      <c r="E421" s="33">
        <f t="shared" ref="E421:P421" si="29">SUM(E400:E420)</f>
        <v>11847.76</v>
      </c>
      <c r="F421" s="33">
        <f t="shared" si="29"/>
        <v>18081.760000000002</v>
      </c>
      <c r="G421" s="33">
        <f t="shared" si="29"/>
        <v>14531.76</v>
      </c>
      <c r="H421" s="33">
        <f t="shared" si="29"/>
        <v>22415.96</v>
      </c>
      <c r="I421" s="33">
        <f t="shared" si="29"/>
        <v>0</v>
      </c>
      <c r="J421" s="33">
        <f t="shared" si="29"/>
        <v>0</v>
      </c>
      <c r="K421" s="33">
        <f t="shared" si="29"/>
        <v>0</v>
      </c>
      <c r="L421" s="33">
        <f t="shared" si="29"/>
        <v>0</v>
      </c>
      <c r="M421" s="33">
        <f t="shared" si="29"/>
        <v>0</v>
      </c>
      <c r="N421" s="33">
        <f t="shared" si="29"/>
        <v>0</v>
      </c>
      <c r="O421" s="33">
        <f t="shared" si="29"/>
        <v>0</v>
      </c>
      <c r="P421" s="33">
        <f t="shared" si="29"/>
        <v>0</v>
      </c>
      <c r="R421" s="33">
        <f>SUM(R400:R420)</f>
        <v>337470</v>
      </c>
      <c r="S421" s="33">
        <f>SUM(S400:S420)</f>
        <v>66877.240000000005</v>
      </c>
      <c r="T421" s="34">
        <f>+S421/R421</f>
        <v>0.19817240050967494</v>
      </c>
    </row>
    <row r="422" spans="1:20" ht="16.5" thickTop="1" x14ac:dyDescent="0.25"/>
    <row r="423" spans="1:20" x14ac:dyDescent="0.25">
      <c r="A423" s="5" t="s">
        <v>321</v>
      </c>
    </row>
    <row r="424" spans="1:20" x14ac:dyDescent="0.25">
      <c r="A424" s="5"/>
    </row>
    <row r="425" spans="1:20" x14ac:dyDescent="0.25">
      <c r="A425" s="5" t="s">
        <v>318</v>
      </c>
      <c r="C425" s="8" t="s">
        <v>259</v>
      </c>
      <c r="D425" s="9"/>
      <c r="E425" s="77" t="s">
        <v>280</v>
      </c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9"/>
      <c r="R425" s="80" t="s">
        <v>278</v>
      </c>
      <c r="S425" s="81"/>
      <c r="T425" s="82"/>
    </row>
    <row r="426" spans="1:20" x14ac:dyDescent="0.25">
      <c r="C426" s="10" t="s">
        <v>319</v>
      </c>
      <c r="D426" s="11"/>
      <c r="E426" s="12" t="s">
        <v>260</v>
      </c>
      <c r="F426" s="13" t="s">
        <v>261</v>
      </c>
      <c r="G426" s="13" t="s">
        <v>262</v>
      </c>
      <c r="H426" s="13" t="s">
        <v>263</v>
      </c>
      <c r="I426" s="13" t="s">
        <v>264</v>
      </c>
      <c r="J426" s="13" t="s">
        <v>265</v>
      </c>
      <c r="K426" s="13" t="s">
        <v>266</v>
      </c>
      <c r="L426" s="13" t="s">
        <v>267</v>
      </c>
      <c r="M426" s="13" t="s">
        <v>268</v>
      </c>
      <c r="N426" s="13" t="s">
        <v>269</v>
      </c>
      <c r="O426" s="13" t="s">
        <v>270</v>
      </c>
      <c r="P426" s="14" t="s">
        <v>271</v>
      </c>
      <c r="Q426" s="3"/>
      <c r="R426" s="74" t="s">
        <v>281</v>
      </c>
      <c r="S426" s="75"/>
      <c r="T426" s="76"/>
    </row>
    <row r="427" spans="1:20" x14ac:dyDescent="0.25">
      <c r="C427" s="10" t="s">
        <v>320</v>
      </c>
      <c r="D427" s="11"/>
      <c r="E427" s="1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4"/>
      <c r="Q427" s="3"/>
      <c r="R427" s="15" t="s">
        <v>272</v>
      </c>
      <c r="S427" s="16" t="s">
        <v>273</v>
      </c>
      <c r="T427" s="17" t="s">
        <v>273</v>
      </c>
    </row>
    <row r="428" spans="1:20" x14ac:dyDescent="0.25">
      <c r="C428" s="10" t="s">
        <v>282</v>
      </c>
      <c r="D428" s="11"/>
      <c r="E428" s="18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20"/>
      <c r="R428" s="21"/>
      <c r="S428" s="22"/>
      <c r="T428" s="23"/>
    </row>
    <row r="429" spans="1:20" x14ac:dyDescent="0.25">
      <c r="C429" s="24" t="s">
        <v>275</v>
      </c>
      <c r="D429" s="11"/>
      <c r="E429" s="25" t="s">
        <v>275</v>
      </c>
      <c r="F429" s="26" t="s">
        <v>275</v>
      </c>
      <c r="G429" s="26" t="s">
        <v>275</v>
      </c>
      <c r="H429" s="26" t="s">
        <v>275</v>
      </c>
      <c r="I429" s="26" t="s">
        <v>275</v>
      </c>
      <c r="J429" s="26" t="s">
        <v>275</v>
      </c>
      <c r="K429" s="26" t="s">
        <v>275</v>
      </c>
      <c r="L429" s="26" t="s">
        <v>275</v>
      </c>
      <c r="M429" s="26" t="s">
        <v>275</v>
      </c>
      <c r="N429" s="26" t="s">
        <v>275</v>
      </c>
      <c r="O429" s="26" t="s">
        <v>275</v>
      </c>
      <c r="P429" s="27" t="s">
        <v>275</v>
      </c>
      <c r="Q429" s="3"/>
      <c r="R429" s="28" t="s">
        <v>275</v>
      </c>
      <c r="S429" s="29" t="s">
        <v>275</v>
      </c>
      <c r="T429" s="30" t="s">
        <v>322</v>
      </c>
    </row>
    <row r="430" spans="1:20" x14ac:dyDescent="0.25">
      <c r="A430" s="5" t="s">
        <v>301</v>
      </c>
      <c r="C430" s="16"/>
      <c r="D430" s="11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3"/>
      <c r="R430" s="16"/>
      <c r="S430" s="16"/>
      <c r="T430" s="35"/>
    </row>
    <row r="431" spans="1:20" x14ac:dyDescent="0.25">
      <c r="A431" s="2" t="s">
        <v>302</v>
      </c>
      <c r="C431" s="32">
        <f>+C27</f>
        <v>250143</v>
      </c>
      <c r="E431" s="4">
        <f t="shared" ref="E431:P431" si="30">+E27</f>
        <v>8109.25</v>
      </c>
      <c r="F431" s="4">
        <f t="shared" si="30"/>
        <v>13778.16</v>
      </c>
      <c r="G431" s="4">
        <f t="shared" si="30"/>
        <v>11668.25</v>
      </c>
      <c r="H431" s="4">
        <f t="shared" si="30"/>
        <v>16829.16</v>
      </c>
      <c r="I431" s="4">
        <f t="shared" si="30"/>
        <v>0</v>
      </c>
      <c r="J431" s="4">
        <f t="shared" si="30"/>
        <v>0</v>
      </c>
      <c r="K431" s="4">
        <f t="shared" si="30"/>
        <v>0</v>
      </c>
      <c r="L431" s="4">
        <f t="shared" si="30"/>
        <v>0</v>
      </c>
      <c r="M431" s="4">
        <f t="shared" si="30"/>
        <v>0</v>
      </c>
      <c r="N431" s="4">
        <f t="shared" si="30"/>
        <v>0</v>
      </c>
      <c r="O431" s="4">
        <f t="shared" si="30"/>
        <v>0</v>
      </c>
      <c r="P431" s="4">
        <f t="shared" si="30"/>
        <v>0</v>
      </c>
      <c r="R431" s="32">
        <f>+R27</f>
        <v>250143</v>
      </c>
      <c r="S431" s="32">
        <f>+S27</f>
        <v>50384.82</v>
      </c>
      <c r="T431" s="6">
        <f t="shared" ref="T431:T447" si="31">+S431/R431</f>
        <v>0.20142406543457142</v>
      </c>
    </row>
    <row r="432" spans="1:20" x14ac:dyDescent="0.25">
      <c r="A432" s="2" t="s">
        <v>303</v>
      </c>
      <c r="C432" s="32">
        <f>+C59</f>
        <v>343664</v>
      </c>
      <c r="E432" s="4">
        <f t="shared" ref="E432:P432" si="32">+E59</f>
        <v>23745</v>
      </c>
      <c r="F432" s="4">
        <f t="shared" si="32"/>
        <v>29621.75</v>
      </c>
      <c r="G432" s="4">
        <f t="shared" si="32"/>
        <v>24918.079999999998</v>
      </c>
      <c r="H432" s="4">
        <f t="shared" si="32"/>
        <v>32892.740000000005</v>
      </c>
      <c r="I432" s="4">
        <f t="shared" si="32"/>
        <v>0</v>
      </c>
      <c r="J432" s="4">
        <f t="shared" si="32"/>
        <v>0</v>
      </c>
      <c r="K432" s="4">
        <f t="shared" si="32"/>
        <v>0</v>
      </c>
      <c r="L432" s="4">
        <f t="shared" si="32"/>
        <v>0</v>
      </c>
      <c r="M432" s="4">
        <f t="shared" si="32"/>
        <v>0</v>
      </c>
      <c r="N432" s="4">
        <f t="shared" si="32"/>
        <v>0</v>
      </c>
      <c r="O432" s="4">
        <f t="shared" si="32"/>
        <v>0</v>
      </c>
      <c r="P432" s="4">
        <f t="shared" si="32"/>
        <v>0</v>
      </c>
      <c r="R432" s="32">
        <f>+R59</f>
        <v>343664</v>
      </c>
      <c r="S432" s="32">
        <f>+S59</f>
        <v>111177.56999999999</v>
      </c>
      <c r="T432" s="6">
        <f t="shared" si="31"/>
        <v>0.32350659364961121</v>
      </c>
    </row>
    <row r="433" spans="1:20" x14ac:dyDescent="0.25">
      <c r="A433" s="2" t="s">
        <v>304</v>
      </c>
      <c r="C433" s="32">
        <f>+C87</f>
        <v>311716</v>
      </c>
      <c r="E433" s="4">
        <f t="shared" ref="E433:P433" si="33">+E87</f>
        <v>11004.67</v>
      </c>
      <c r="F433" s="4">
        <f t="shared" si="33"/>
        <v>13144</v>
      </c>
      <c r="G433" s="4">
        <f t="shared" si="33"/>
        <v>9304</v>
      </c>
      <c r="H433" s="4">
        <f t="shared" si="33"/>
        <v>20094</v>
      </c>
      <c r="I433" s="4">
        <f t="shared" si="33"/>
        <v>0</v>
      </c>
      <c r="J433" s="4">
        <f t="shared" si="33"/>
        <v>0</v>
      </c>
      <c r="K433" s="4">
        <f t="shared" si="33"/>
        <v>0</v>
      </c>
      <c r="L433" s="4">
        <f t="shared" si="33"/>
        <v>0</v>
      </c>
      <c r="M433" s="4">
        <f t="shared" si="33"/>
        <v>0</v>
      </c>
      <c r="N433" s="4">
        <f t="shared" si="33"/>
        <v>0</v>
      </c>
      <c r="O433" s="4">
        <f t="shared" si="33"/>
        <v>0</v>
      </c>
      <c r="P433" s="4">
        <f t="shared" si="33"/>
        <v>0</v>
      </c>
      <c r="R433" s="32">
        <f>+R87</f>
        <v>311716</v>
      </c>
      <c r="S433" s="32">
        <f>+S87</f>
        <v>53546.67</v>
      </c>
      <c r="T433" s="6">
        <f t="shared" si="31"/>
        <v>0.17178030643277856</v>
      </c>
    </row>
    <row r="434" spans="1:20" x14ac:dyDescent="0.25">
      <c r="A434" s="2" t="s">
        <v>305</v>
      </c>
      <c r="C434" s="32">
        <f>C108</f>
        <v>149401</v>
      </c>
      <c r="E434" s="4">
        <f t="shared" ref="E434:P434" si="34">E108</f>
        <v>6846.08</v>
      </c>
      <c r="F434" s="4">
        <f t="shared" si="34"/>
        <v>11912.76</v>
      </c>
      <c r="G434" s="4">
        <f t="shared" si="34"/>
        <v>9304.42</v>
      </c>
      <c r="H434" s="4">
        <f t="shared" si="34"/>
        <v>11077.09</v>
      </c>
      <c r="I434" s="4">
        <f t="shared" si="34"/>
        <v>0</v>
      </c>
      <c r="J434" s="4">
        <f t="shared" si="34"/>
        <v>0</v>
      </c>
      <c r="K434" s="4">
        <f t="shared" si="34"/>
        <v>0</v>
      </c>
      <c r="L434" s="4">
        <f t="shared" si="34"/>
        <v>0</v>
      </c>
      <c r="M434" s="4">
        <f t="shared" si="34"/>
        <v>0</v>
      </c>
      <c r="N434" s="4">
        <f t="shared" si="34"/>
        <v>0</v>
      </c>
      <c r="O434" s="4">
        <f t="shared" si="34"/>
        <v>0</v>
      </c>
      <c r="P434" s="4">
        <f t="shared" si="34"/>
        <v>0</v>
      </c>
      <c r="R434" s="32">
        <f>R108</f>
        <v>149401</v>
      </c>
      <c r="S434" s="32">
        <f>S108</f>
        <v>39140.35</v>
      </c>
      <c r="T434" s="6">
        <f t="shared" si="31"/>
        <v>0.26198184751106085</v>
      </c>
    </row>
    <row r="435" spans="1:20" x14ac:dyDescent="0.25">
      <c r="A435" s="2" t="s">
        <v>306</v>
      </c>
      <c r="C435" s="32">
        <f>+C141</f>
        <v>724140</v>
      </c>
      <c r="E435" s="4">
        <f t="shared" ref="E435:P435" si="35">+E141</f>
        <v>32348.010000000002</v>
      </c>
      <c r="F435" s="4">
        <f t="shared" si="35"/>
        <v>46942.71</v>
      </c>
      <c r="G435" s="4">
        <f t="shared" si="35"/>
        <v>66681</v>
      </c>
      <c r="H435" s="4">
        <f t="shared" si="35"/>
        <v>49254.409999999996</v>
      </c>
      <c r="I435" s="4">
        <f t="shared" si="35"/>
        <v>0</v>
      </c>
      <c r="J435" s="4">
        <f t="shared" si="35"/>
        <v>0</v>
      </c>
      <c r="K435" s="4">
        <f t="shared" si="35"/>
        <v>0</v>
      </c>
      <c r="L435" s="4">
        <f t="shared" si="35"/>
        <v>0</v>
      </c>
      <c r="M435" s="4">
        <f t="shared" si="35"/>
        <v>0</v>
      </c>
      <c r="N435" s="4">
        <f t="shared" si="35"/>
        <v>0</v>
      </c>
      <c r="O435" s="4">
        <f t="shared" si="35"/>
        <v>0</v>
      </c>
      <c r="P435" s="4">
        <f t="shared" si="35"/>
        <v>0</v>
      </c>
      <c r="R435" s="32">
        <f>+R141</f>
        <v>724140</v>
      </c>
      <c r="S435" s="32">
        <f>+S141</f>
        <v>195226.13000000003</v>
      </c>
      <c r="T435" s="6">
        <f t="shared" si="31"/>
        <v>0.26959721876985115</v>
      </c>
    </row>
    <row r="436" spans="1:20" x14ac:dyDescent="0.25">
      <c r="A436" s="2" t="s">
        <v>307</v>
      </c>
      <c r="C436" s="32">
        <f>+C159</f>
        <v>292517</v>
      </c>
      <c r="E436" s="4">
        <f>+E159</f>
        <v>17654.5</v>
      </c>
      <c r="F436" s="4">
        <f t="shared" ref="F436:P436" si="36">+F159</f>
        <v>21815.239999999998</v>
      </c>
      <c r="G436" s="4">
        <f t="shared" si="36"/>
        <v>26400.07</v>
      </c>
      <c r="H436" s="4">
        <f t="shared" si="36"/>
        <v>19421.489999999998</v>
      </c>
      <c r="I436" s="4">
        <f t="shared" si="36"/>
        <v>0</v>
      </c>
      <c r="J436" s="4">
        <f t="shared" si="36"/>
        <v>0</v>
      </c>
      <c r="K436" s="4">
        <f t="shared" si="36"/>
        <v>0</v>
      </c>
      <c r="L436" s="4">
        <f t="shared" si="36"/>
        <v>0</v>
      </c>
      <c r="M436" s="4">
        <f t="shared" si="36"/>
        <v>0</v>
      </c>
      <c r="N436" s="4">
        <f t="shared" si="36"/>
        <v>0</v>
      </c>
      <c r="O436" s="4">
        <f t="shared" si="36"/>
        <v>0</v>
      </c>
      <c r="P436" s="4">
        <f t="shared" si="36"/>
        <v>0</v>
      </c>
      <c r="R436" s="32">
        <f>+R159</f>
        <v>292517</v>
      </c>
      <c r="S436" s="32">
        <f>+S159</f>
        <v>85291.3</v>
      </c>
      <c r="T436" s="6">
        <f t="shared" si="31"/>
        <v>0.29157724166458704</v>
      </c>
    </row>
    <row r="437" spans="1:20" x14ac:dyDescent="0.25">
      <c r="A437" s="2" t="s">
        <v>308</v>
      </c>
      <c r="C437" s="32">
        <f>+C187</f>
        <v>260060</v>
      </c>
      <c r="E437" s="4">
        <f>+E187</f>
        <v>15571.58</v>
      </c>
      <c r="F437" s="4">
        <f t="shared" ref="F437:P437" si="37">+F187</f>
        <v>16325.77</v>
      </c>
      <c r="G437" s="4">
        <f t="shared" si="37"/>
        <v>20404.580000000002</v>
      </c>
      <c r="H437" s="4">
        <f t="shared" si="37"/>
        <v>16968.580000000002</v>
      </c>
      <c r="I437" s="4">
        <f t="shared" si="37"/>
        <v>0</v>
      </c>
      <c r="J437" s="4">
        <f t="shared" si="37"/>
        <v>0</v>
      </c>
      <c r="K437" s="4">
        <f t="shared" si="37"/>
        <v>0</v>
      </c>
      <c r="L437" s="4">
        <f t="shared" si="37"/>
        <v>0</v>
      </c>
      <c r="M437" s="4">
        <f t="shared" si="37"/>
        <v>0</v>
      </c>
      <c r="N437" s="4">
        <f t="shared" si="37"/>
        <v>0</v>
      </c>
      <c r="O437" s="4">
        <f t="shared" si="37"/>
        <v>0</v>
      </c>
      <c r="P437" s="4">
        <f t="shared" si="37"/>
        <v>0</v>
      </c>
      <c r="R437" s="32">
        <f>+R187</f>
        <v>260060</v>
      </c>
      <c r="S437" s="32">
        <f>+S187</f>
        <v>69270.510000000009</v>
      </c>
      <c r="T437" s="6">
        <f t="shared" si="31"/>
        <v>0.26636356994539723</v>
      </c>
    </row>
    <row r="438" spans="1:20" x14ac:dyDescent="0.25">
      <c r="A438" s="2" t="s">
        <v>309</v>
      </c>
      <c r="C438" s="32">
        <f>+C216</f>
        <v>198104</v>
      </c>
      <c r="E438" s="4">
        <f>+E216</f>
        <v>13645.7</v>
      </c>
      <c r="F438" s="4">
        <f t="shared" ref="F438:P438" si="38">+F216</f>
        <v>12825.1</v>
      </c>
      <c r="G438" s="4">
        <f t="shared" si="38"/>
        <v>15592.7</v>
      </c>
      <c r="H438" s="4">
        <f t="shared" si="38"/>
        <v>14994.7</v>
      </c>
      <c r="I438" s="4">
        <f t="shared" si="38"/>
        <v>0</v>
      </c>
      <c r="J438" s="4">
        <f t="shared" si="38"/>
        <v>0</v>
      </c>
      <c r="K438" s="4">
        <f t="shared" si="38"/>
        <v>0</v>
      </c>
      <c r="L438" s="4">
        <f t="shared" si="38"/>
        <v>0</v>
      </c>
      <c r="M438" s="4">
        <f t="shared" si="38"/>
        <v>0</v>
      </c>
      <c r="N438" s="4">
        <f t="shared" si="38"/>
        <v>0</v>
      </c>
      <c r="O438" s="4">
        <f t="shared" si="38"/>
        <v>0</v>
      </c>
      <c r="P438" s="4">
        <f t="shared" si="38"/>
        <v>0</v>
      </c>
      <c r="R438" s="32">
        <f>+R216</f>
        <v>198104</v>
      </c>
      <c r="S438" s="32">
        <f>+S216</f>
        <v>57058.2</v>
      </c>
      <c r="T438" s="6">
        <f t="shared" si="31"/>
        <v>0.28802144328231633</v>
      </c>
    </row>
    <row r="439" spans="1:20" x14ac:dyDescent="0.25">
      <c r="A439" s="2" t="s">
        <v>310</v>
      </c>
      <c r="C439" s="32">
        <f>+C239</f>
        <v>324903</v>
      </c>
      <c r="E439" s="4">
        <f>+E239</f>
        <v>20407.010000000002</v>
      </c>
      <c r="F439" s="4">
        <f t="shared" ref="F439:P439" si="39">+F239</f>
        <v>16998.34</v>
      </c>
      <c r="G439" s="4">
        <f t="shared" si="39"/>
        <v>23861.68</v>
      </c>
      <c r="H439" s="4">
        <f t="shared" si="39"/>
        <v>21430.010000000002</v>
      </c>
      <c r="I439" s="4">
        <f t="shared" si="39"/>
        <v>0</v>
      </c>
      <c r="J439" s="4">
        <f t="shared" si="39"/>
        <v>0</v>
      </c>
      <c r="K439" s="4">
        <f t="shared" si="39"/>
        <v>0</v>
      </c>
      <c r="L439" s="4">
        <f t="shared" si="39"/>
        <v>0</v>
      </c>
      <c r="M439" s="4">
        <f t="shared" si="39"/>
        <v>0</v>
      </c>
      <c r="N439" s="4">
        <f t="shared" si="39"/>
        <v>0</v>
      </c>
      <c r="O439" s="4">
        <f t="shared" si="39"/>
        <v>0</v>
      </c>
      <c r="P439" s="4">
        <f t="shared" si="39"/>
        <v>0</v>
      </c>
      <c r="R439" s="32">
        <f>+R239</f>
        <v>324903</v>
      </c>
      <c r="S439" s="32">
        <f>+S239</f>
        <v>82697.040000000008</v>
      </c>
      <c r="T439" s="6">
        <f t="shared" si="31"/>
        <v>0.25452839770639241</v>
      </c>
    </row>
    <row r="440" spans="1:20" x14ac:dyDescent="0.25">
      <c r="A440" s="2" t="s">
        <v>311</v>
      </c>
      <c r="C440" s="32">
        <f>+C259</f>
        <v>280568</v>
      </c>
      <c r="E440" s="4">
        <f>+E259</f>
        <v>11094</v>
      </c>
      <c r="F440" s="4">
        <f t="shared" ref="F440:P440" si="40">+F259</f>
        <v>23912.579999999998</v>
      </c>
      <c r="G440" s="4">
        <f t="shared" si="40"/>
        <v>28395.499999999996</v>
      </c>
      <c r="H440" s="4">
        <f t="shared" si="40"/>
        <v>21134</v>
      </c>
      <c r="I440" s="4">
        <f t="shared" si="40"/>
        <v>0</v>
      </c>
      <c r="J440" s="4">
        <f t="shared" si="40"/>
        <v>0</v>
      </c>
      <c r="K440" s="4">
        <f t="shared" si="40"/>
        <v>0</v>
      </c>
      <c r="L440" s="4">
        <f t="shared" si="40"/>
        <v>0</v>
      </c>
      <c r="M440" s="4">
        <f t="shared" si="40"/>
        <v>0</v>
      </c>
      <c r="N440" s="4">
        <f t="shared" si="40"/>
        <v>0</v>
      </c>
      <c r="O440" s="4">
        <f t="shared" si="40"/>
        <v>0</v>
      </c>
      <c r="P440" s="4">
        <f t="shared" si="40"/>
        <v>0</v>
      </c>
      <c r="R440" s="32">
        <f>+R259</f>
        <v>280568</v>
      </c>
      <c r="S440" s="32">
        <f>+S259</f>
        <v>84536.08</v>
      </c>
      <c r="T440" s="6">
        <f t="shared" si="31"/>
        <v>0.30130335604915742</v>
      </c>
    </row>
    <row r="441" spans="1:20" x14ac:dyDescent="0.25">
      <c r="A441" s="2" t="s">
        <v>312</v>
      </c>
      <c r="C441" s="32">
        <f>+C286</f>
        <v>422286</v>
      </c>
      <c r="E441" s="4">
        <f>+E286</f>
        <v>10653.5</v>
      </c>
      <c r="F441" s="4">
        <f t="shared" ref="F441:P441" si="41">+F286</f>
        <v>27822.57</v>
      </c>
      <c r="G441" s="4">
        <f t="shared" si="41"/>
        <v>39140.660000000003</v>
      </c>
      <c r="H441" s="4">
        <f t="shared" si="41"/>
        <v>30394.160000000003</v>
      </c>
      <c r="I441" s="4">
        <f t="shared" si="41"/>
        <v>0</v>
      </c>
      <c r="J441" s="4">
        <f t="shared" si="41"/>
        <v>0</v>
      </c>
      <c r="K441" s="4">
        <f t="shared" si="41"/>
        <v>0</v>
      </c>
      <c r="L441" s="4">
        <f t="shared" si="41"/>
        <v>0</v>
      </c>
      <c r="M441" s="4">
        <f t="shared" si="41"/>
        <v>0</v>
      </c>
      <c r="N441" s="4">
        <f t="shared" si="41"/>
        <v>0</v>
      </c>
      <c r="O441" s="4">
        <f t="shared" si="41"/>
        <v>0</v>
      </c>
      <c r="P441" s="4">
        <f t="shared" si="41"/>
        <v>0</v>
      </c>
      <c r="R441" s="32">
        <f>+R286</f>
        <v>422286</v>
      </c>
      <c r="S441" s="32">
        <f>+S286</f>
        <v>108010.89000000001</v>
      </c>
      <c r="T441" s="6">
        <f t="shared" si="31"/>
        <v>0.25577663005640733</v>
      </c>
    </row>
    <row r="442" spans="1:20" x14ac:dyDescent="0.25">
      <c r="A442" s="2" t="s">
        <v>313</v>
      </c>
      <c r="C442" s="32">
        <f>+C308</f>
        <v>194522</v>
      </c>
      <c r="E442" s="4">
        <f>+E308</f>
        <v>5838.83</v>
      </c>
      <c r="F442" s="4">
        <f t="shared" ref="F442:P442" si="42">+F308</f>
        <v>12558.099999999999</v>
      </c>
      <c r="G442" s="4">
        <f t="shared" si="42"/>
        <v>11166.24</v>
      </c>
      <c r="H442" s="4">
        <f t="shared" si="42"/>
        <v>12551.91</v>
      </c>
      <c r="I442" s="4">
        <f t="shared" si="42"/>
        <v>0</v>
      </c>
      <c r="J442" s="4">
        <f t="shared" si="42"/>
        <v>0</v>
      </c>
      <c r="K442" s="4">
        <f t="shared" si="42"/>
        <v>0</v>
      </c>
      <c r="L442" s="4">
        <f t="shared" si="42"/>
        <v>0</v>
      </c>
      <c r="M442" s="4">
        <f t="shared" si="42"/>
        <v>0</v>
      </c>
      <c r="N442" s="4">
        <f t="shared" si="42"/>
        <v>0</v>
      </c>
      <c r="O442" s="4">
        <f t="shared" si="42"/>
        <v>0</v>
      </c>
      <c r="P442" s="4">
        <f t="shared" si="42"/>
        <v>0</v>
      </c>
      <c r="R442" s="32">
        <f>+R308</f>
        <v>194522</v>
      </c>
      <c r="S442" s="32">
        <f>+S308</f>
        <v>42115.08</v>
      </c>
      <c r="T442" s="6">
        <f t="shared" si="31"/>
        <v>0.21650548524074398</v>
      </c>
    </row>
    <row r="443" spans="1:20" x14ac:dyDescent="0.25">
      <c r="A443" s="2" t="s">
        <v>314</v>
      </c>
      <c r="C443" s="32">
        <f>+C335</f>
        <v>457805</v>
      </c>
      <c r="E443" s="4">
        <f>+E335</f>
        <v>17329.669999999998</v>
      </c>
      <c r="F443" s="4">
        <f t="shared" ref="F443:P443" si="43">+F335</f>
        <v>31755.67</v>
      </c>
      <c r="G443" s="4">
        <f t="shared" si="43"/>
        <v>34889.83</v>
      </c>
      <c r="H443" s="4">
        <f t="shared" si="43"/>
        <v>35186.959999999999</v>
      </c>
      <c r="I443" s="4">
        <f t="shared" si="43"/>
        <v>0</v>
      </c>
      <c r="J443" s="4">
        <f t="shared" si="43"/>
        <v>0</v>
      </c>
      <c r="K443" s="4">
        <f t="shared" si="43"/>
        <v>0</v>
      </c>
      <c r="L443" s="4">
        <f t="shared" si="43"/>
        <v>0</v>
      </c>
      <c r="M443" s="4">
        <f t="shared" si="43"/>
        <v>0</v>
      </c>
      <c r="N443" s="4">
        <f t="shared" si="43"/>
        <v>0</v>
      </c>
      <c r="O443" s="4">
        <f t="shared" si="43"/>
        <v>0</v>
      </c>
      <c r="P443" s="4">
        <f t="shared" si="43"/>
        <v>0</v>
      </c>
      <c r="R443" s="32">
        <f>+R335</f>
        <v>457805</v>
      </c>
      <c r="S443" s="32">
        <f>+S335</f>
        <v>119162.13</v>
      </c>
      <c r="T443" s="6">
        <f t="shared" si="31"/>
        <v>0.26029014536756917</v>
      </c>
    </row>
    <row r="444" spans="1:20" x14ac:dyDescent="0.25">
      <c r="A444" s="2" t="s">
        <v>315</v>
      </c>
      <c r="C444" s="32">
        <f>+C364</f>
        <v>198689</v>
      </c>
      <c r="E444" s="4">
        <f>+E364</f>
        <v>12526.84</v>
      </c>
      <c r="F444" s="4">
        <f t="shared" ref="F444:P444" si="44">+F364</f>
        <v>12939.59</v>
      </c>
      <c r="G444" s="4">
        <f t="shared" si="44"/>
        <v>13372.79</v>
      </c>
      <c r="H444" s="4">
        <f t="shared" si="44"/>
        <v>16352.79</v>
      </c>
      <c r="I444" s="4">
        <f t="shared" si="44"/>
        <v>0</v>
      </c>
      <c r="J444" s="4">
        <f t="shared" si="44"/>
        <v>0</v>
      </c>
      <c r="K444" s="4">
        <f t="shared" si="44"/>
        <v>0</v>
      </c>
      <c r="L444" s="4">
        <f t="shared" si="44"/>
        <v>0</v>
      </c>
      <c r="M444" s="4">
        <f t="shared" si="44"/>
        <v>0</v>
      </c>
      <c r="N444" s="4">
        <f t="shared" si="44"/>
        <v>0</v>
      </c>
      <c r="O444" s="4">
        <f t="shared" si="44"/>
        <v>0</v>
      </c>
      <c r="P444" s="4">
        <f t="shared" si="44"/>
        <v>0</v>
      </c>
      <c r="R444" s="32">
        <f>+R364</f>
        <v>198689</v>
      </c>
      <c r="S444" s="32">
        <f>+S364</f>
        <v>55192.01</v>
      </c>
      <c r="T444" s="6">
        <f t="shared" si="31"/>
        <v>0.27778090382457005</v>
      </c>
    </row>
    <row r="445" spans="1:20" x14ac:dyDescent="0.25">
      <c r="A445" s="2" t="s">
        <v>316</v>
      </c>
      <c r="C445" s="32">
        <f>+C390</f>
        <v>245995</v>
      </c>
      <c r="E445" s="4">
        <f>+E390</f>
        <v>10700.1</v>
      </c>
      <c r="F445" s="4">
        <f t="shared" ref="F445:P445" si="45">+F390</f>
        <v>20688.100000000002</v>
      </c>
      <c r="G445" s="4">
        <f t="shared" si="45"/>
        <v>18339.100000000002</v>
      </c>
      <c r="H445" s="4">
        <f t="shared" si="45"/>
        <v>19371.98</v>
      </c>
      <c r="I445" s="4">
        <f t="shared" si="45"/>
        <v>0</v>
      </c>
      <c r="J445" s="4">
        <f t="shared" si="45"/>
        <v>0</v>
      </c>
      <c r="K445" s="4">
        <f t="shared" si="45"/>
        <v>0</v>
      </c>
      <c r="L445" s="4">
        <f t="shared" si="45"/>
        <v>0</v>
      </c>
      <c r="M445" s="4">
        <f t="shared" si="45"/>
        <v>0</v>
      </c>
      <c r="N445" s="4">
        <f t="shared" si="45"/>
        <v>0</v>
      </c>
      <c r="O445" s="4">
        <f t="shared" si="45"/>
        <v>0</v>
      </c>
      <c r="P445" s="4">
        <f t="shared" si="45"/>
        <v>0</v>
      </c>
      <c r="R445" s="32">
        <f>+R390</f>
        <v>245995</v>
      </c>
      <c r="S445" s="32">
        <f>+S390</f>
        <v>69099.28</v>
      </c>
      <c r="T445" s="6">
        <f t="shared" si="31"/>
        <v>0.28089709140429681</v>
      </c>
    </row>
    <row r="446" spans="1:20" x14ac:dyDescent="0.25">
      <c r="A446" s="2" t="s">
        <v>317</v>
      </c>
      <c r="C446" s="32">
        <f>+C421</f>
        <v>337470</v>
      </c>
      <c r="E446" s="4">
        <f>+E421</f>
        <v>11847.76</v>
      </c>
      <c r="F446" s="4">
        <f t="shared" ref="F446:P446" si="46">+F421</f>
        <v>18081.760000000002</v>
      </c>
      <c r="G446" s="4">
        <f t="shared" si="46"/>
        <v>14531.76</v>
      </c>
      <c r="H446" s="4">
        <f t="shared" si="46"/>
        <v>22415.96</v>
      </c>
      <c r="I446" s="4">
        <f t="shared" si="46"/>
        <v>0</v>
      </c>
      <c r="J446" s="4">
        <f t="shared" si="46"/>
        <v>0</v>
      </c>
      <c r="K446" s="4">
        <f t="shared" si="46"/>
        <v>0</v>
      </c>
      <c r="L446" s="4">
        <f t="shared" si="46"/>
        <v>0</v>
      </c>
      <c r="M446" s="4">
        <f t="shared" si="46"/>
        <v>0</v>
      </c>
      <c r="N446" s="4">
        <f t="shared" si="46"/>
        <v>0</v>
      </c>
      <c r="O446" s="4">
        <f t="shared" si="46"/>
        <v>0</v>
      </c>
      <c r="P446" s="4">
        <f t="shared" si="46"/>
        <v>0</v>
      </c>
      <c r="R446" s="32">
        <f>+R421</f>
        <v>337470</v>
      </c>
      <c r="S446" s="32">
        <f>+S421</f>
        <v>66877.240000000005</v>
      </c>
      <c r="T446" s="6">
        <f t="shared" si="31"/>
        <v>0.19817240050967494</v>
      </c>
    </row>
    <row r="447" spans="1:20" s="5" customFormat="1" ht="16.5" thickBot="1" x14ac:dyDescent="0.3">
      <c r="C447" s="33">
        <f>SUM(C431:C446)</f>
        <v>4991983</v>
      </c>
      <c r="D447" s="32"/>
      <c r="E447" s="33">
        <f>SUM(E431:E446)</f>
        <v>229322.5</v>
      </c>
      <c r="F447" s="33">
        <f t="shared" ref="F447:P447" si="47">SUM(F431:F446)</f>
        <v>331122.2</v>
      </c>
      <c r="G447" s="33">
        <f t="shared" si="47"/>
        <v>367970.66000000003</v>
      </c>
      <c r="H447" s="33">
        <f t="shared" si="47"/>
        <v>360369.94</v>
      </c>
      <c r="I447" s="33">
        <f t="shared" si="47"/>
        <v>0</v>
      </c>
      <c r="J447" s="33">
        <f t="shared" si="47"/>
        <v>0</v>
      </c>
      <c r="K447" s="33">
        <f t="shared" si="47"/>
        <v>0</v>
      </c>
      <c r="L447" s="33">
        <f t="shared" si="47"/>
        <v>0</v>
      </c>
      <c r="M447" s="33">
        <f t="shared" si="47"/>
        <v>0</v>
      </c>
      <c r="N447" s="33">
        <f t="shared" si="47"/>
        <v>0</v>
      </c>
      <c r="O447" s="33">
        <f t="shared" si="47"/>
        <v>0</v>
      </c>
      <c r="P447" s="33">
        <f t="shared" si="47"/>
        <v>0</v>
      </c>
      <c r="R447" s="33">
        <f>SUM(R431:R446)</f>
        <v>4991983</v>
      </c>
      <c r="S447" s="33">
        <f>SUM(S431:S446)</f>
        <v>1288785.3</v>
      </c>
      <c r="T447" s="6">
        <f t="shared" si="31"/>
        <v>0.25817101139967824</v>
      </c>
    </row>
    <row r="448" spans="1:20" ht="16.5" thickTop="1" x14ac:dyDescent="0.25"/>
    <row r="449" spans="5:16" x14ac:dyDescent="0.25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</row>
  </sheetData>
  <sheetProtection sheet="1" objects="1" scenarios="1" selectLockedCells="1"/>
  <mergeCells count="51">
    <mergeCell ref="E91:P91"/>
    <mergeCell ref="R91:T91"/>
    <mergeCell ref="E112:P112"/>
    <mergeCell ref="R112:T112"/>
    <mergeCell ref="E145:P145"/>
    <mergeCell ref="R145:T145"/>
    <mergeCell ref="R92:T92"/>
    <mergeCell ref="R113:T113"/>
    <mergeCell ref="R6:T6"/>
    <mergeCell ref="R31:T31"/>
    <mergeCell ref="E6:P6"/>
    <mergeCell ref="E31:P31"/>
    <mergeCell ref="R64:T64"/>
    <mergeCell ref="R7:T7"/>
    <mergeCell ref="R32:T32"/>
    <mergeCell ref="E63:P63"/>
    <mergeCell ref="R63:T63"/>
    <mergeCell ref="R244:T244"/>
    <mergeCell ref="E263:P263"/>
    <mergeCell ref="R263:T263"/>
    <mergeCell ref="R264:T264"/>
    <mergeCell ref="E191:P191"/>
    <mergeCell ref="R191:T191"/>
    <mergeCell ref="R192:T192"/>
    <mergeCell ref="R221:T221"/>
    <mergeCell ref="E243:P243"/>
    <mergeCell ref="R243:T243"/>
    <mergeCell ref="R313:T313"/>
    <mergeCell ref="E339:P339"/>
    <mergeCell ref="R339:T339"/>
    <mergeCell ref="R340:T340"/>
    <mergeCell ref="E368:P368"/>
    <mergeCell ref="R368:T368"/>
    <mergeCell ref="E163:P163"/>
    <mergeCell ref="R163:T163"/>
    <mergeCell ref="R164:T164"/>
    <mergeCell ref="R146:T146"/>
    <mergeCell ref="E220:P220"/>
    <mergeCell ref="R220:T220"/>
    <mergeCell ref="E290:P290"/>
    <mergeCell ref="R290:T290"/>
    <mergeCell ref="R291:T291"/>
    <mergeCell ref="E312:P312"/>
    <mergeCell ref="R312:T312"/>
    <mergeCell ref="R426:T426"/>
    <mergeCell ref="R369:T369"/>
    <mergeCell ref="E394:P394"/>
    <mergeCell ref="R394:T394"/>
    <mergeCell ref="R395:T395"/>
    <mergeCell ref="E425:P425"/>
    <mergeCell ref="R425:T425"/>
  </mergeCells>
  <pageMargins left="0.31496062992125984" right="0.31496062992125984" top="0.74803149606299213" bottom="0.74803149606299213" header="0.31496062992125984" footer="0.31496062992125984"/>
  <pageSetup paperSize="9" scale="45" fitToHeight="17" orientation="landscape" r:id="rId1"/>
  <rowBreaks count="16" manualBreakCount="16">
    <brk id="28" max="19" man="1"/>
    <brk id="60" max="19" man="1"/>
    <brk id="88" max="19" man="1"/>
    <brk id="109" max="19" man="1"/>
    <brk id="142" max="19" man="1"/>
    <brk id="160" max="19" man="1"/>
    <brk id="188" max="19" man="1"/>
    <brk id="217" max="19" man="1"/>
    <brk id="240" max="19" man="1"/>
    <brk id="260" max="19" man="1"/>
    <brk id="287" max="19" man="1"/>
    <brk id="309" max="19" man="1"/>
    <brk id="336" max="19" man="1"/>
    <brk id="365" max="19" man="1"/>
    <brk id="391" max="19" man="1"/>
    <brk id="4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opLeftCell="A2" workbookViewId="0">
      <selection activeCell="H2" sqref="H2"/>
    </sheetView>
  </sheetViews>
  <sheetFormatPr defaultRowHeight="15" x14ac:dyDescent="0.2"/>
  <cols>
    <col min="1" max="1" width="9.140625" style="2"/>
    <col min="2" max="2" width="35.42578125" style="2" customWidth="1"/>
    <col min="3" max="3" width="16.42578125" style="2" customWidth="1"/>
    <col min="4" max="4" width="13.140625" style="2" bestFit="1" customWidth="1"/>
    <col min="5" max="5" width="11.85546875" style="2" customWidth="1"/>
    <col min="6" max="6" width="9.140625" style="2"/>
    <col min="7" max="7" width="32.28515625" style="2" bestFit="1" customWidth="1"/>
    <col min="8" max="8" width="19.28515625" style="2" bestFit="1" customWidth="1"/>
    <col min="9" max="9" width="16.140625" style="2" bestFit="1" customWidth="1"/>
    <col min="10" max="10" width="9.140625" style="2"/>
    <col min="11" max="11" width="24.28515625" style="2" customWidth="1"/>
    <col min="12" max="12" width="29.28515625" style="2" customWidth="1"/>
    <col min="13" max="16384" width="9.140625" style="2"/>
  </cols>
  <sheetData>
    <row r="2" spans="2:12" x14ac:dyDescent="0.2">
      <c r="G2" s="51" t="s">
        <v>591</v>
      </c>
      <c r="H2" s="62">
        <v>42124</v>
      </c>
    </row>
    <row r="3" spans="2:12" x14ac:dyDescent="0.2">
      <c r="G3" s="58" t="s">
        <v>590</v>
      </c>
      <c r="H3" s="2">
        <f>MONTH(H2)</f>
        <v>4</v>
      </c>
    </row>
    <row r="5" spans="2:12" ht="15.75" x14ac:dyDescent="0.25">
      <c r="B5" s="43" t="str">
        <f>CONCATENATE("COMMON FUND INCOME FOR THE YEAR TO ",TEXT(H2,"dd MMMM YYYY"))</f>
        <v>COMMON FUND INCOME FOR THE YEAR TO 30 April 2015</v>
      </c>
      <c r="H5" s="46"/>
    </row>
    <row r="7" spans="2:12" ht="15.75" x14ac:dyDescent="0.25">
      <c r="B7" s="43" t="s">
        <v>582</v>
      </c>
      <c r="C7" s="80" t="s">
        <v>589</v>
      </c>
      <c r="D7" s="81"/>
      <c r="E7" s="82"/>
      <c r="H7" s="1">
        <v>2014</v>
      </c>
      <c r="K7" s="49">
        <v>2013</v>
      </c>
      <c r="L7" s="49"/>
    </row>
    <row r="8" spans="2:12" ht="15.75" x14ac:dyDescent="0.25">
      <c r="B8" s="43"/>
      <c r="C8" s="52" t="s">
        <v>282</v>
      </c>
      <c r="D8" s="53" t="s">
        <v>586</v>
      </c>
      <c r="E8" s="54" t="s">
        <v>586</v>
      </c>
      <c r="H8" s="2" t="s">
        <v>260</v>
      </c>
      <c r="I8" s="47">
        <v>238629.06000000003</v>
      </c>
    </row>
    <row r="9" spans="2:12" ht="15.75" x14ac:dyDescent="0.25">
      <c r="C9" s="55" t="s">
        <v>275</v>
      </c>
      <c r="D9" s="56" t="s">
        <v>275</v>
      </c>
      <c r="E9" s="57" t="s">
        <v>322</v>
      </c>
      <c r="H9" s="2" t="s">
        <v>261</v>
      </c>
      <c r="I9" s="47">
        <v>557624.78</v>
      </c>
    </row>
    <row r="10" spans="2:12" ht="15.75" x14ac:dyDescent="0.25">
      <c r="B10" s="43" t="s">
        <v>583</v>
      </c>
      <c r="H10" s="2" t="s">
        <v>262</v>
      </c>
      <c r="I10" s="47">
        <v>898233.83000000007</v>
      </c>
    </row>
    <row r="11" spans="2:12" ht="15.75" x14ac:dyDescent="0.25">
      <c r="B11" s="43" t="s">
        <v>301</v>
      </c>
      <c r="H11" s="2" t="s">
        <v>263</v>
      </c>
      <c r="I11" s="47">
        <v>1266596.9100000001</v>
      </c>
    </row>
    <row r="12" spans="2:12" x14ac:dyDescent="0.2">
      <c r="B12" s="2" t="s">
        <v>302</v>
      </c>
      <c r="C12" s="47">
        <f>+'RECEIPTS YTD'!C431</f>
        <v>250143</v>
      </c>
      <c r="D12" s="47">
        <f>+'RECEIPTS YTD'!S431</f>
        <v>50384.82</v>
      </c>
      <c r="E12" s="40">
        <f>+D12/C12</f>
        <v>0.20142406543457142</v>
      </c>
      <c r="H12" s="2" t="s">
        <v>264</v>
      </c>
      <c r="I12" s="47">
        <v>1615186.1900000002</v>
      </c>
      <c r="L12" s="48"/>
    </row>
    <row r="13" spans="2:12" x14ac:dyDescent="0.2">
      <c r="B13" s="2" t="s">
        <v>303</v>
      </c>
      <c r="C13" s="47">
        <f>+'RECEIPTS YTD'!C432</f>
        <v>343664</v>
      </c>
      <c r="D13" s="47">
        <f>+'RECEIPTS YTD'!S432</f>
        <v>111177.56999999999</v>
      </c>
      <c r="E13" s="40">
        <f t="shared" ref="E13:E19" si="0">+D13/C13</f>
        <v>0.32350659364961121</v>
      </c>
      <c r="H13" s="2" t="s">
        <v>265</v>
      </c>
      <c r="I13" s="47">
        <v>1972182.9700000002</v>
      </c>
      <c r="L13" s="48"/>
    </row>
    <row r="14" spans="2:12" x14ac:dyDescent="0.2">
      <c r="B14" s="2" t="s">
        <v>304</v>
      </c>
      <c r="C14" s="47">
        <f>+'RECEIPTS YTD'!C433</f>
        <v>311716</v>
      </c>
      <c r="D14" s="47">
        <f>+'RECEIPTS YTD'!S433</f>
        <v>53546.67</v>
      </c>
      <c r="E14" s="40">
        <f t="shared" si="0"/>
        <v>0.17178030643277856</v>
      </c>
      <c r="H14" s="2" t="s">
        <v>266</v>
      </c>
      <c r="I14" s="47">
        <v>2343800.2700000005</v>
      </c>
      <c r="L14" s="48"/>
    </row>
    <row r="15" spans="2:12" x14ac:dyDescent="0.2">
      <c r="B15" s="2" t="s">
        <v>305</v>
      </c>
      <c r="C15" s="47">
        <f>+'RECEIPTS YTD'!C434</f>
        <v>149401</v>
      </c>
      <c r="D15" s="47">
        <f>+'RECEIPTS YTD'!S434</f>
        <v>39140.35</v>
      </c>
      <c r="E15" s="40">
        <f t="shared" si="0"/>
        <v>0.26198184751106085</v>
      </c>
      <c r="H15" s="2" t="s">
        <v>267</v>
      </c>
      <c r="I15" s="47">
        <v>2688605.2000000007</v>
      </c>
      <c r="L15" s="48"/>
    </row>
    <row r="16" spans="2:12" x14ac:dyDescent="0.2">
      <c r="B16" s="2" t="s">
        <v>306</v>
      </c>
      <c r="C16" s="47">
        <f>+'RECEIPTS YTD'!C435</f>
        <v>724140</v>
      </c>
      <c r="D16" s="47">
        <f>+'RECEIPTS YTD'!S435</f>
        <v>195226.13000000003</v>
      </c>
      <c r="E16" s="40">
        <f t="shared" si="0"/>
        <v>0.26959721876985115</v>
      </c>
      <c r="H16" s="2" t="s">
        <v>268</v>
      </c>
      <c r="I16" s="47">
        <v>3061489.1200000006</v>
      </c>
      <c r="L16" s="48"/>
    </row>
    <row r="17" spans="2:12" x14ac:dyDescent="0.2">
      <c r="B17" s="2" t="s">
        <v>307</v>
      </c>
      <c r="C17" s="47">
        <f>+'RECEIPTS YTD'!C436</f>
        <v>292517</v>
      </c>
      <c r="D17" s="47">
        <f>+'RECEIPTS YTD'!S436</f>
        <v>85291.3</v>
      </c>
      <c r="E17" s="40">
        <f t="shared" si="0"/>
        <v>0.29157724166458704</v>
      </c>
      <c r="H17" s="2" t="s">
        <v>269</v>
      </c>
      <c r="I17" s="47">
        <v>3440052.0100000007</v>
      </c>
      <c r="L17" s="48"/>
    </row>
    <row r="18" spans="2:12" x14ac:dyDescent="0.2">
      <c r="B18" s="2" t="s">
        <v>308</v>
      </c>
      <c r="C18" s="47">
        <f>+'RECEIPTS YTD'!C437</f>
        <v>260060</v>
      </c>
      <c r="D18" s="47">
        <f>+'RECEIPTS YTD'!S437</f>
        <v>69270.510000000009</v>
      </c>
      <c r="E18" s="40">
        <f t="shared" si="0"/>
        <v>0.26636356994539723</v>
      </c>
      <c r="H18" s="2" t="s">
        <v>270</v>
      </c>
      <c r="I18" s="47">
        <v>3837833.4700000007</v>
      </c>
      <c r="L18" s="48"/>
    </row>
    <row r="19" spans="2:12" ht="15.75" x14ac:dyDescent="0.25">
      <c r="C19" s="44">
        <f>SUM(C12:C18)</f>
        <v>2331641</v>
      </c>
      <c r="D19" s="44">
        <f>SUM(D12:D18)</f>
        <v>604037.35000000009</v>
      </c>
      <c r="E19" s="6">
        <f t="shared" si="0"/>
        <v>0.25906104327381452</v>
      </c>
      <c r="H19" s="2" t="s">
        <v>271</v>
      </c>
      <c r="I19" s="47">
        <v>4418290.9800000004</v>
      </c>
      <c r="K19" s="44"/>
      <c r="L19" s="48"/>
    </row>
    <row r="20" spans="2:12" ht="15.75" x14ac:dyDescent="0.25">
      <c r="B20" s="43" t="s">
        <v>584</v>
      </c>
      <c r="L20" s="48"/>
    </row>
    <row r="21" spans="2:12" ht="15.75" x14ac:dyDescent="0.25">
      <c r="B21" s="43" t="s">
        <v>301</v>
      </c>
      <c r="L21" s="48"/>
    </row>
    <row r="22" spans="2:12" x14ac:dyDescent="0.2">
      <c r="B22" s="2" t="s">
        <v>309</v>
      </c>
      <c r="C22" s="47">
        <f>+'RECEIPTS YTD'!C438</f>
        <v>198104</v>
      </c>
      <c r="D22" s="47">
        <f>+'RECEIPTS YTD'!S438</f>
        <v>57058.2</v>
      </c>
      <c r="E22" s="40">
        <f t="shared" ref="E22:E35" si="1">+D22/C22</f>
        <v>0.28802144328231633</v>
      </c>
      <c r="I22" s="73">
        <f>+C35-I19</f>
        <v>482664.01999999955</v>
      </c>
      <c r="L22" s="48"/>
    </row>
    <row r="23" spans="2:12" x14ac:dyDescent="0.2">
      <c r="B23" s="2" t="s">
        <v>310</v>
      </c>
      <c r="C23" s="47">
        <f>+'RECEIPTS YTD'!C439</f>
        <v>324903</v>
      </c>
      <c r="D23" s="47">
        <f>+'RECEIPTS YTD'!S439</f>
        <v>82697.040000000008</v>
      </c>
      <c r="E23" s="40">
        <f t="shared" si="1"/>
        <v>0.25452839770639241</v>
      </c>
      <c r="I23" s="40">
        <f>+I22/C35</f>
        <v>9.8483666958786506E-2</v>
      </c>
      <c r="L23" s="48"/>
    </row>
    <row r="24" spans="2:12" x14ac:dyDescent="0.2">
      <c r="B24" s="2" t="s">
        <v>311</v>
      </c>
      <c r="C24" s="47">
        <f>+'RECEIPTS YTD'!C440</f>
        <v>280568</v>
      </c>
      <c r="D24" s="47">
        <f>+'RECEIPTS YTD'!S440</f>
        <v>84536.08</v>
      </c>
      <c r="E24" s="40">
        <f t="shared" si="1"/>
        <v>0.30130335604915742</v>
      </c>
      <c r="L24" s="48"/>
    </row>
    <row r="25" spans="2:12" x14ac:dyDescent="0.2">
      <c r="B25" s="2" t="s">
        <v>312</v>
      </c>
      <c r="C25" s="47">
        <f>+'RECEIPTS YTD'!C441</f>
        <v>422286</v>
      </c>
      <c r="D25" s="47">
        <f>+'RECEIPTS YTD'!S441</f>
        <v>108010.89000000001</v>
      </c>
      <c r="E25" s="40">
        <f t="shared" si="1"/>
        <v>0.25577663005640733</v>
      </c>
      <c r="L25" s="48"/>
    </row>
    <row r="26" spans="2:12" x14ac:dyDescent="0.2">
      <c r="B26" s="2" t="s">
        <v>313</v>
      </c>
      <c r="C26" s="47">
        <f>+'RECEIPTS YTD'!C442</f>
        <v>194522</v>
      </c>
      <c r="D26" s="47">
        <f>+'RECEIPTS YTD'!S442</f>
        <v>42115.08</v>
      </c>
      <c r="E26" s="40">
        <f t="shared" si="1"/>
        <v>0.21650548524074398</v>
      </c>
      <c r="L26" s="48"/>
    </row>
    <row r="27" spans="2:12" x14ac:dyDescent="0.2">
      <c r="B27" s="2" t="s">
        <v>314</v>
      </c>
      <c r="C27" s="47">
        <f>+'RECEIPTS YTD'!C443</f>
        <v>457805</v>
      </c>
      <c r="D27" s="47">
        <f>+'RECEIPTS YTD'!S443</f>
        <v>119162.13</v>
      </c>
      <c r="E27" s="40">
        <f t="shared" si="1"/>
        <v>0.26029014536756917</v>
      </c>
      <c r="L27" s="48"/>
    </row>
    <row r="28" spans="2:12" x14ac:dyDescent="0.2">
      <c r="B28" s="2" t="s">
        <v>315</v>
      </c>
      <c r="C28" s="47">
        <f>+'RECEIPTS YTD'!C444</f>
        <v>198689</v>
      </c>
      <c r="D28" s="47">
        <f>+'RECEIPTS YTD'!S444</f>
        <v>55192.01</v>
      </c>
      <c r="E28" s="40">
        <f t="shared" si="1"/>
        <v>0.27778090382457005</v>
      </c>
      <c r="L28" s="48"/>
    </row>
    <row r="29" spans="2:12" x14ac:dyDescent="0.2">
      <c r="B29" s="2" t="s">
        <v>316</v>
      </c>
      <c r="C29" s="47">
        <f>+'RECEIPTS YTD'!C445</f>
        <v>245995</v>
      </c>
      <c r="D29" s="47">
        <f>+'RECEIPTS YTD'!S445</f>
        <v>69099.28</v>
      </c>
      <c r="E29" s="40">
        <f t="shared" si="1"/>
        <v>0.28089709140429681</v>
      </c>
      <c r="L29" s="48"/>
    </row>
    <row r="30" spans="2:12" x14ac:dyDescent="0.2">
      <c r="B30" s="2" t="s">
        <v>317</v>
      </c>
      <c r="C30" s="47">
        <f>+'RECEIPTS YTD'!C446</f>
        <v>337470</v>
      </c>
      <c r="D30" s="47">
        <f>+'RECEIPTS YTD'!S446</f>
        <v>66877.240000000005</v>
      </c>
      <c r="E30" s="40">
        <f t="shared" si="1"/>
        <v>0.19817240050967494</v>
      </c>
      <c r="L30" s="48"/>
    </row>
    <row r="31" spans="2:12" ht="15.75" x14ac:dyDescent="0.25">
      <c r="C31" s="44">
        <f>SUM(C22:C30)</f>
        <v>2660342</v>
      </c>
      <c r="D31" s="44">
        <f>SUM(D22:D30)</f>
        <v>684747.95000000007</v>
      </c>
      <c r="E31" s="6">
        <f t="shared" si="1"/>
        <v>0.25739094823146802</v>
      </c>
      <c r="K31" s="44"/>
      <c r="L31" s="48"/>
    </row>
    <row r="32" spans="2:12" ht="15.75" x14ac:dyDescent="0.25">
      <c r="E32" s="45"/>
      <c r="L32" s="48"/>
    </row>
    <row r="33" spans="2:12" ht="15.75" x14ac:dyDescent="0.25">
      <c r="B33" s="59" t="s">
        <v>587</v>
      </c>
      <c r="C33" s="60">
        <f>+C19+C31</f>
        <v>4991983</v>
      </c>
      <c r="D33" s="60">
        <f>+D19+D31</f>
        <v>1288785.3000000003</v>
      </c>
      <c r="E33" s="61">
        <f t="shared" si="1"/>
        <v>0.2581710113996783</v>
      </c>
      <c r="G33" s="43" t="s">
        <v>585</v>
      </c>
      <c r="L33" s="48"/>
    </row>
    <row r="34" spans="2:12" x14ac:dyDescent="0.2">
      <c r="L34" s="48"/>
    </row>
    <row r="35" spans="2:12" ht="15.75" x14ac:dyDescent="0.25">
      <c r="B35" s="59" t="s">
        <v>588</v>
      </c>
      <c r="C35" s="60">
        <v>4900955</v>
      </c>
      <c r="D35" s="60">
        <f>IF(H3=1,I8,IF(H3=2,I9,IF(H3=3,I10,IF(H3=4,I11,IF(H3=5,I12,IF(H3=6,I13,IF(H3=7,I14,IF(H3=8,I15,IF(H3=9,I16,IF(I17=10,I17,IF(H3=11,I18,I19)))))))))))</f>
        <v>1266596.9100000001</v>
      </c>
      <c r="E35" s="61">
        <f t="shared" si="1"/>
        <v>0.25843879611218634</v>
      </c>
      <c r="G35" s="43" t="s">
        <v>585</v>
      </c>
      <c r="K35" s="44"/>
      <c r="L35" s="48"/>
    </row>
    <row r="36" spans="2:12" x14ac:dyDescent="0.2">
      <c r="L36" s="48"/>
    </row>
    <row r="37" spans="2:12" ht="15.75" x14ac:dyDescent="0.25">
      <c r="B37" s="43"/>
      <c r="C37" s="44"/>
      <c r="D37" s="44"/>
      <c r="E37" s="45"/>
      <c r="G37" s="42"/>
    </row>
    <row r="39" spans="2:12" x14ac:dyDescent="0.2">
      <c r="D39" s="40"/>
    </row>
    <row r="41" spans="2:12" x14ac:dyDescent="0.2">
      <c r="C41" s="50"/>
    </row>
  </sheetData>
  <sheetProtection sheet="1" objects="1" scenarios="1" selectLockedCells="1"/>
  <mergeCells count="1">
    <mergeCell ref="C7:E7"/>
  </mergeCells>
  <pageMargins left="0.98425196850393704" right="0.98425196850393704" top="1.5748031496062993" bottom="0.98425196850393704" header="0.51181102362204722" footer="0.51181102362204722"/>
  <pageSetup paperSize="9" orientation="portrait" r:id="rId1"/>
  <headerFooter>
    <oddHeader>&amp;L&amp;"-,Bold"&amp;16DERBY DIOCESAN BOARD OF FINANCE LTD  &amp;"-,Regular"&amp;11
&amp;"-,Italic"&amp;14Business Committee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zoomScaleNormal="100" workbookViewId="0"/>
  </sheetViews>
  <sheetFormatPr defaultRowHeight="15" x14ac:dyDescent="0.25"/>
  <cols>
    <col min="2" max="2" width="50.7109375" customWidth="1"/>
    <col min="3" max="3" width="13.28515625" bestFit="1" customWidth="1"/>
    <col min="4" max="4" width="11.5703125" bestFit="1" customWidth="1"/>
    <col min="5" max="5" width="12" style="64" bestFit="1" customWidth="1"/>
  </cols>
  <sheetData>
    <row r="1" spans="1:5" x14ac:dyDescent="0.25">
      <c r="A1" s="68" t="str">
        <f>+'DEANERY SUMMARY'!B5</f>
        <v>COMMON FUND INCOME FOR THE YEAR TO 30 April 2015</v>
      </c>
      <c r="B1" s="68"/>
    </row>
    <row r="2" spans="1:5" x14ac:dyDescent="0.25">
      <c r="A2" s="68" t="s">
        <v>592</v>
      </c>
      <c r="B2" s="68" t="s">
        <v>581</v>
      </c>
      <c r="C2" s="69" t="s">
        <v>593</v>
      </c>
      <c r="D2" s="69" t="s">
        <v>593</v>
      </c>
      <c r="E2" s="69" t="s">
        <v>593</v>
      </c>
    </row>
    <row r="3" spans="1:5" x14ac:dyDescent="0.25">
      <c r="A3" s="68"/>
      <c r="B3" s="68"/>
      <c r="C3" s="69" t="s">
        <v>598</v>
      </c>
      <c r="D3" s="69" t="s">
        <v>597</v>
      </c>
      <c r="E3" s="69" t="s">
        <v>597</v>
      </c>
    </row>
    <row r="4" spans="1:5" x14ac:dyDescent="0.25">
      <c r="A4" s="68"/>
      <c r="B4" s="68"/>
      <c r="C4" s="69" t="s">
        <v>595</v>
      </c>
      <c r="D4" s="69" t="s">
        <v>596</v>
      </c>
      <c r="E4" s="69" t="s">
        <v>596</v>
      </c>
    </row>
    <row r="5" spans="1:5" x14ac:dyDescent="0.25">
      <c r="A5" s="68" t="s">
        <v>594</v>
      </c>
      <c r="B5" s="68"/>
      <c r="C5" s="69" t="s">
        <v>275</v>
      </c>
      <c r="D5" s="69" t="s">
        <v>275</v>
      </c>
      <c r="E5" s="70" t="s">
        <v>322</v>
      </c>
    </row>
    <row r="6" spans="1:5" x14ac:dyDescent="0.25">
      <c r="A6" s="65" t="str">
        <f>+'RECEIPTS YTD'!A99</f>
        <v>14CHAP</v>
      </c>
      <c r="B6" s="65" t="str">
        <f>+'RECEIPTS YTD'!B99</f>
        <v xml:space="preserve">Chapel-en-le-Frith: St Thomas Becket         </v>
      </c>
      <c r="C6" s="66">
        <f>+'RECEIPTS YTD'!R99</f>
        <v>28574</v>
      </c>
      <c r="D6" s="66">
        <f>+'RECEIPTS YTD'!S99</f>
        <v>0</v>
      </c>
      <c r="E6" s="67">
        <f>+'RECEIPTS YTD'!T99</f>
        <v>0</v>
      </c>
    </row>
    <row r="7" spans="1:5" x14ac:dyDescent="0.25">
      <c r="A7" s="65" t="str">
        <f>+'RECEIPTS YTD'!A72</f>
        <v>13BRIM</v>
      </c>
      <c r="B7" s="65" t="str">
        <f>+'RECEIPTS YTD'!B72</f>
        <v xml:space="preserve">Brimington: St Michael &amp; All Angels          </v>
      </c>
      <c r="C7" s="66">
        <f>+'RECEIPTS YTD'!R72</f>
        <v>25737</v>
      </c>
      <c r="D7" s="66">
        <f>+'RECEIPTS YTD'!S72</f>
        <v>0</v>
      </c>
      <c r="E7" s="67">
        <f>+'RECEIPTS YTD'!T72</f>
        <v>0</v>
      </c>
    </row>
    <row r="8" spans="1:5" x14ac:dyDescent="0.25">
      <c r="A8" s="65" t="str">
        <f>+'RECEIPTS YTD'!A175</f>
        <v>17DRLH</v>
      </c>
      <c r="B8" s="65" t="str">
        <f>+'RECEIPTS YTD'!B175</f>
        <v xml:space="preserve">Darley: St Helen                             </v>
      </c>
      <c r="C8" s="66">
        <f>+'RECEIPTS YTD'!R175</f>
        <v>22387</v>
      </c>
      <c r="D8" s="66">
        <f>+'RECEIPTS YTD'!S175</f>
        <v>0</v>
      </c>
      <c r="E8" s="67">
        <f>+'RECEIPTS YTD'!T175</f>
        <v>0</v>
      </c>
    </row>
    <row r="9" spans="1:5" x14ac:dyDescent="0.25">
      <c r="A9" s="65" t="str">
        <f>+'RECEIPTS YTD'!A153</f>
        <v>16DINT</v>
      </c>
      <c r="B9" s="65" t="str">
        <f>+'RECEIPTS YTD'!B153</f>
        <v xml:space="preserve">Dinting Vale: Holy Trinity                   </v>
      </c>
      <c r="C9" s="66">
        <f>+'RECEIPTS YTD'!R153</f>
        <v>19355</v>
      </c>
      <c r="D9" s="66">
        <f>+'RECEIPTS YTD'!S153</f>
        <v>0</v>
      </c>
      <c r="E9" s="67">
        <f>+'RECEIPTS YTD'!T153</f>
        <v>0</v>
      </c>
    </row>
    <row r="10" spans="1:5" x14ac:dyDescent="0.25">
      <c r="A10" s="65" t="str">
        <f>+'RECEIPTS YTD'!A21</f>
        <v>11SMRC</v>
      </c>
      <c r="B10" s="65" t="str">
        <f>+'RECEIPTS YTD'!B21</f>
        <v xml:space="preserve">Somercotes: St Thomas                        </v>
      </c>
      <c r="C10" s="66">
        <f>+'RECEIPTS YTD'!R21</f>
        <v>19098</v>
      </c>
      <c r="D10" s="66">
        <f>+'RECEIPTS YTD'!S21</f>
        <v>1250</v>
      </c>
      <c r="E10" s="67">
        <f>+'RECEIPTS YTD'!T21</f>
        <v>6.5451879777987221E-2</v>
      </c>
    </row>
    <row r="11" spans="1:5" x14ac:dyDescent="0.25">
      <c r="A11" s="65" t="str">
        <f>+'RECEIPTS YTD'!A12</f>
        <v>11ALFR</v>
      </c>
      <c r="B11" s="65" t="str">
        <f>+'RECEIPTS YTD'!B12</f>
        <v xml:space="preserve">Alfreton: St Martin                          </v>
      </c>
      <c r="C11" s="66">
        <f>+'RECEIPTS YTD'!R12</f>
        <v>18188</v>
      </c>
      <c r="D11" s="66">
        <f>+'RECEIPTS YTD'!S12</f>
        <v>0</v>
      </c>
      <c r="E11" s="67">
        <f>+'RECEIPTS YTD'!T12</f>
        <v>0</v>
      </c>
    </row>
    <row r="12" spans="1:5" x14ac:dyDescent="0.25">
      <c r="A12" s="65" t="str">
        <f>+'RECEIPTS YTD'!A69</f>
        <v>13AULT</v>
      </c>
      <c r="B12" s="65" t="str">
        <f>+'RECEIPTS YTD'!B69</f>
        <v xml:space="preserve">Ault Hucknall: St John the Baptist           </v>
      </c>
      <c r="C12" s="66">
        <f>+'RECEIPTS YTD'!R69</f>
        <v>17867</v>
      </c>
      <c r="D12" s="66">
        <f>+'RECEIPTS YTD'!S69</f>
        <v>0</v>
      </c>
      <c r="E12" s="67">
        <f>+'RECEIPTS YTD'!T69</f>
        <v>0</v>
      </c>
    </row>
    <row r="13" spans="1:5" x14ac:dyDescent="0.25">
      <c r="A13" s="65" t="str">
        <f>+'RECEIPTS YTD'!A76</f>
        <v>13ELMT</v>
      </c>
      <c r="B13" s="65" t="str">
        <f>+'RECEIPTS YTD'!B76</f>
        <v xml:space="preserve">Elmton: St Peter                             </v>
      </c>
      <c r="C13" s="66">
        <f>+'RECEIPTS YTD'!R76</f>
        <v>17330</v>
      </c>
      <c r="D13" s="66">
        <f>+'RECEIPTS YTD'!S76</f>
        <v>0</v>
      </c>
      <c r="E13" s="67">
        <f>+'RECEIPTS YTD'!T76</f>
        <v>0</v>
      </c>
    </row>
    <row r="14" spans="1:5" x14ac:dyDescent="0.25">
      <c r="A14" s="65" t="str">
        <f>+'RECEIPTS YTD'!A19</f>
        <v>11RIDD</v>
      </c>
      <c r="B14" s="65" t="str">
        <f>+'RECEIPTS YTD'!B19</f>
        <v xml:space="preserve">Riddings: St James                           </v>
      </c>
      <c r="C14" s="66">
        <f>+'RECEIPTS YTD'!R19</f>
        <v>16256</v>
      </c>
      <c r="D14" s="66">
        <f>+'RECEIPTS YTD'!S19</f>
        <v>0</v>
      </c>
      <c r="E14" s="67">
        <f>+'RECEIPTS YTD'!T19</f>
        <v>0</v>
      </c>
    </row>
    <row r="15" spans="1:5" x14ac:dyDescent="0.25">
      <c r="A15" s="65" t="str">
        <f>+'RECEIPTS YTD'!A78</f>
        <v>13PLEA</v>
      </c>
      <c r="B15" s="65" t="str">
        <f>+'RECEIPTS YTD'!B78</f>
        <v xml:space="preserve">Pleasley: St Michael                         </v>
      </c>
      <c r="C15" s="66">
        <f>+'RECEIPTS YTD'!R78</f>
        <v>15234</v>
      </c>
      <c r="D15" s="66">
        <f>+'RECEIPTS YTD'!S78</f>
        <v>0</v>
      </c>
      <c r="E15" s="67">
        <f>+'RECEIPTS YTD'!T78</f>
        <v>0</v>
      </c>
    </row>
    <row r="16" spans="1:5" x14ac:dyDescent="0.25">
      <c r="A16" s="65" t="str">
        <f>+'RECEIPTS YTD'!A137</f>
        <v>15WHTT</v>
      </c>
      <c r="B16" s="65" t="str">
        <f>+'RECEIPTS YTD'!B137</f>
        <v xml:space="preserve">Whittington: St Bartholomew                  </v>
      </c>
      <c r="C16" s="66">
        <f>+'RECEIPTS YTD'!R137</f>
        <v>15108</v>
      </c>
      <c r="D16" s="66">
        <f>+'RECEIPTS YTD'!S137</f>
        <v>1250</v>
      </c>
      <c r="E16" s="67">
        <f>+'RECEIPTS YTD'!T137</f>
        <v>8.2737622451681231E-2</v>
      </c>
    </row>
    <row r="17" spans="1:5" x14ac:dyDescent="0.25">
      <c r="A17" s="65" t="str">
        <f>+'RECEIPTS YTD'!A40</f>
        <v>12BASL</v>
      </c>
      <c r="B17" s="65" t="str">
        <f>+'RECEIPTS YTD'!B40</f>
        <v xml:space="preserve">Baslow: St Anne                              </v>
      </c>
      <c r="C17" s="66">
        <f>+'RECEIPTS YTD'!R40</f>
        <v>13949</v>
      </c>
      <c r="D17" s="66">
        <f>+'RECEIPTS YTD'!S40</f>
        <v>2000</v>
      </c>
      <c r="E17" s="67">
        <f>+'RECEIPTS YTD'!T40</f>
        <v>0.14337945372428132</v>
      </c>
    </row>
    <row r="18" spans="1:5" x14ac:dyDescent="0.25">
      <c r="A18" s="65" t="str">
        <f>+'RECEIPTS YTD'!A132</f>
        <v>15NEWW</v>
      </c>
      <c r="B18" s="65" t="str">
        <f>+'RECEIPTS YTD'!B132</f>
        <v xml:space="preserve">New Whittington: St Barnabas                 </v>
      </c>
      <c r="C18" s="66">
        <f>+'RECEIPTS YTD'!R132</f>
        <v>11552</v>
      </c>
      <c r="D18" s="66">
        <f>+'RECEIPTS YTD'!S132</f>
        <v>700</v>
      </c>
      <c r="E18" s="67">
        <f>+'RECEIPTS YTD'!T132</f>
        <v>6.0595567867036008E-2</v>
      </c>
    </row>
    <row r="19" spans="1:5" x14ac:dyDescent="0.25">
      <c r="A19" s="65" t="str">
        <f>+'RECEIPTS YTD'!A84</f>
        <v>13UPPE</v>
      </c>
      <c r="B19" s="65" t="str">
        <f>+'RECEIPTS YTD'!B84</f>
        <v>Upper Langwith w Langwith Bassett</v>
      </c>
      <c r="C19" s="66">
        <f>+'RECEIPTS YTD'!R84</f>
        <v>8576</v>
      </c>
      <c r="D19" s="66">
        <f>+'RECEIPTS YTD'!S84</f>
        <v>500</v>
      </c>
      <c r="E19" s="67">
        <f>+'RECEIPTS YTD'!T84</f>
        <v>5.8302238805970151E-2</v>
      </c>
    </row>
    <row r="20" spans="1:5" x14ac:dyDescent="0.25">
      <c r="A20" s="65" t="str">
        <f>+'RECEIPTS YTD'!A85</f>
        <v>13WHAL</v>
      </c>
      <c r="B20" s="65" t="str">
        <f>+'RECEIPTS YTD'!B85</f>
        <v xml:space="preserve">Whaley Thorns: St Luke                       </v>
      </c>
      <c r="C20" s="66">
        <f>+'RECEIPTS YTD'!R85</f>
        <v>7701</v>
      </c>
      <c r="D20" s="66">
        <f>+'RECEIPTS YTD'!S85</f>
        <v>500</v>
      </c>
      <c r="E20" s="67">
        <f>+'RECEIPTS YTD'!T85</f>
        <v>6.4926632904817552E-2</v>
      </c>
    </row>
    <row r="21" spans="1:5" x14ac:dyDescent="0.25">
      <c r="A21" s="65" t="str">
        <f>+'RECEIPTS YTD'!A135</f>
        <v>15TEMP</v>
      </c>
      <c r="B21" s="65" t="str">
        <f>+'RECEIPTS YTD'!B135</f>
        <v xml:space="preserve">Temple Normanton: St James the Apostle       </v>
      </c>
      <c r="C21" s="66">
        <f>+'RECEIPTS YTD'!R135</f>
        <v>6631</v>
      </c>
      <c r="D21" s="66">
        <f>+'RECEIPTS YTD'!S135</f>
        <v>1657.77</v>
      </c>
      <c r="E21" s="67">
        <f>+'RECEIPTS YTD'!T135</f>
        <v>0.25000301613632936</v>
      </c>
    </row>
    <row r="22" spans="1:5" x14ac:dyDescent="0.25">
      <c r="A22" s="65" t="str">
        <f>+'RECEIPTS YTD'!A80</f>
        <v>13SCAR</v>
      </c>
      <c r="B22" s="65" t="str">
        <f>+'RECEIPTS YTD'!B80</f>
        <v xml:space="preserve">Scarcliffe: St Leonard                       </v>
      </c>
      <c r="C22" s="66">
        <f>+'RECEIPTS YTD'!R80</f>
        <v>6285</v>
      </c>
      <c r="D22" s="66">
        <f>+'RECEIPTS YTD'!S80</f>
        <v>1250</v>
      </c>
      <c r="E22" s="67">
        <f>+'RECEIPTS YTD'!T80</f>
        <v>0.19888623707239458</v>
      </c>
    </row>
    <row r="23" spans="1:5" x14ac:dyDescent="0.25">
      <c r="A23" s="65" t="str">
        <f>+'RECEIPTS YTD'!A105</f>
        <v>14MONY</v>
      </c>
      <c r="B23" s="65" t="str">
        <f>+'RECEIPTS YTD'!B105</f>
        <v xml:space="preserve">Monyash: St Leonard                          </v>
      </c>
      <c r="C23" s="66">
        <f>+'RECEIPTS YTD'!R105</f>
        <v>5318</v>
      </c>
      <c r="D23" s="66">
        <f>+'RECEIPTS YTD'!S105</f>
        <v>1772.67</v>
      </c>
      <c r="E23" s="67">
        <f>+'RECEIPTS YTD'!T105</f>
        <v>0.33333396013538924</v>
      </c>
    </row>
    <row r="24" spans="1:5" x14ac:dyDescent="0.25">
      <c r="A24" s="65" t="str">
        <f>+'RECEIPTS YTD'!A42</f>
        <v>12BEEL</v>
      </c>
      <c r="B24" s="65" t="str">
        <f>+'RECEIPTS YTD'!B42</f>
        <v xml:space="preserve">Beeley: St Anne                              </v>
      </c>
      <c r="C24" s="66">
        <f>+'RECEIPTS YTD'!R42</f>
        <v>3663</v>
      </c>
      <c r="D24" s="66">
        <f>+'RECEIPTS YTD'!S42</f>
        <v>3663</v>
      </c>
      <c r="E24" s="67">
        <f>+'RECEIPTS YTD'!T42</f>
        <v>1</v>
      </c>
    </row>
    <row r="25" spans="1:5" x14ac:dyDescent="0.25">
      <c r="A25" s="65" t="str">
        <f>+'RECEIPTS YTD'!A55</f>
        <v>12STNP</v>
      </c>
      <c r="B25" s="65" t="str">
        <f>+'RECEIPTS YTD'!B55</f>
        <v xml:space="preserve">Stanton-in-Peak: Holy Trinity                </v>
      </c>
      <c r="C25" s="66">
        <f>+'RECEIPTS YTD'!R55</f>
        <v>3452</v>
      </c>
      <c r="D25" s="66">
        <f>+'RECEIPTS YTD'!S55</f>
        <v>0</v>
      </c>
      <c r="E25" s="67">
        <f>+'RECEIPTS YTD'!T55</f>
        <v>0</v>
      </c>
    </row>
    <row r="26" spans="1:5" x14ac:dyDescent="0.25">
      <c r="A26" s="65" t="str">
        <f>+'RECEIPTS YTD'!A102</f>
        <v>14EARL</v>
      </c>
      <c r="B26" s="65" t="str">
        <f>+'RECEIPTS YTD'!B102</f>
        <v xml:space="preserve">Earl Sterndale: St Michael &amp; All Angels      </v>
      </c>
      <c r="C26" s="66">
        <f>+'RECEIPTS YTD'!R102</f>
        <v>3354</v>
      </c>
      <c r="D26" s="66">
        <f>+'RECEIPTS YTD'!S102</f>
        <v>0</v>
      </c>
      <c r="E26" s="67">
        <f>+'RECEIPTS YTD'!T102</f>
        <v>0</v>
      </c>
    </row>
    <row r="27" spans="1:5" x14ac:dyDescent="0.25">
      <c r="A27" s="65" t="str">
        <f>+'RECEIPTS YTD'!A106</f>
        <v>14PEAK</v>
      </c>
      <c r="B27" s="65" t="str">
        <f>+'RECEIPTS YTD'!B106</f>
        <v xml:space="preserve">Peak Forest: Charles, King and Martyr        </v>
      </c>
      <c r="C27" s="66">
        <f>+'RECEIPTS YTD'!R106</f>
        <v>1585</v>
      </c>
      <c r="D27" s="66">
        <f>+'RECEIPTS YTD'!S106</f>
        <v>0</v>
      </c>
      <c r="E27" s="67">
        <f>+'RECEIPTS YTD'!T106</f>
        <v>0</v>
      </c>
    </row>
    <row r="28" spans="1:5" x14ac:dyDescent="0.25">
      <c r="A28" s="65" t="str">
        <f>+'RECEIPTS YTD'!A54</f>
        <v>12SHEL</v>
      </c>
      <c r="B28" s="65" t="str">
        <f>+'RECEIPTS YTD'!B54</f>
        <v xml:space="preserve">Sheldon: St Michael &amp; All Angels             </v>
      </c>
      <c r="C28" s="66">
        <f>+'RECEIPTS YTD'!R54</f>
        <v>1191</v>
      </c>
      <c r="D28" s="66">
        <f>+'RECEIPTS YTD'!S54</f>
        <v>0</v>
      </c>
      <c r="E28" s="67">
        <f>+'RECEIPTS YTD'!T54</f>
        <v>0</v>
      </c>
    </row>
    <row r="29" spans="1:5" x14ac:dyDescent="0.25">
      <c r="A29" s="65" t="str">
        <f>+'RECEIPTS YTD'!A73</f>
        <v>13CALO</v>
      </c>
      <c r="B29" s="65" t="str">
        <f>+'RECEIPTS YTD'!B73</f>
        <v xml:space="preserve">Calow: St Peter                              </v>
      </c>
      <c r="C29" s="66">
        <f>+'RECEIPTS YTD'!R73</f>
        <v>15443</v>
      </c>
      <c r="D29" s="66">
        <f>+'RECEIPTS YTD'!S73</f>
        <v>1980</v>
      </c>
      <c r="E29" s="67">
        <f>+'RECEIPTS YTD'!T73</f>
        <v>0.12821343003302468</v>
      </c>
    </row>
    <row r="30" spans="1:5" x14ac:dyDescent="0.25">
      <c r="A30" s="65" t="str">
        <f>+'RECEIPTS YTD'!A122</f>
        <v>15CHAU</v>
      </c>
      <c r="B30" s="65" t="str">
        <f>+'RECEIPTS YTD'!B122</f>
        <v xml:space="preserve">Chesterfield: St Augustine                   </v>
      </c>
      <c r="C30" s="66">
        <f>+'RECEIPTS YTD'!R122</f>
        <v>13184</v>
      </c>
      <c r="D30" s="66">
        <f>+'RECEIPTS YTD'!S122</f>
        <v>2000</v>
      </c>
      <c r="E30" s="67">
        <f>+'RECEIPTS YTD'!T122</f>
        <v>0.15169902912621358</v>
      </c>
    </row>
    <row r="31" spans="1:5" x14ac:dyDescent="0.25">
      <c r="A31" s="65" t="str">
        <f>+'RECEIPTS YTD'!A26</f>
        <v>11TIBS</v>
      </c>
      <c r="B31" s="65" t="str">
        <f>+'RECEIPTS YTD'!B26</f>
        <v xml:space="preserve">Tibshelf: St John the Baptist                </v>
      </c>
      <c r="C31" s="66">
        <f>+'RECEIPTS YTD'!R26</f>
        <v>12764</v>
      </c>
      <c r="D31" s="66">
        <f>+'RECEIPTS YTD'!S26</f>
        <v>800</v>
      </c>
      <c r="E31" s="67">
        <f>+'RECEIPTS YTD'!T26</f>
        <v>6.2676277029144467E-2</v>
      </c>
    </row>
    <row r="32" spans="1:5" x14ac:dyDescent="0.25">
      <c r="A32" s="65" t="str">
        <f>+'RECEIPTS YTD'!A13</f>
        <v>11BLAC</v>
      </c>
      <c r="B32" s="65" t="str">
        <f>+'RECEIPTS YTD'!B13</f>
        <v xml:space="preserve">Blackwell: St Werburgh                       </v>
      </c>
      <c r="C32" s="66">
        <f>+'RECEIPTS YTD'!R13</f>
        <v>20446</v>
      </c>
      <c r="D32" s="66">
        <f>+'RECEIPTS YTD'!S13</f>
        <v>3000</v>
      </c>
      <c r="E32" s="67">
        <f>+'RECEIPTS YTD'!T13</f>
        <v>0.14672796635038637</v>
      </c>
    </row>
    <row r="33" spans="1:5" x14ac:dyDescent="0.25">
      <c r="A33" s="65" t="str">
        <f>+'RECEIPTS YTD'!A125</f>
        <v>15DRON</v>
      </c>
      <c r="B33" s="65" t="str">
        <f>+'RECEIPTS YTD'!B125</f>
        <v xml:space="preserve">Dronfield with Holmesfield Team              </v>
      </c>
      <c r="C33" s="66">
        <f>+'RECEIPTS YTD'!R125</f>
        <v>110938</v>
      </c>
      <c r="D33" s="66">
        <f>+'RECEIPTS YTD'!S125</f>
        <v>13781.939999999999</v>
      </c>
      <c r="E33" s="67">
        <f>+'RECEIPTS YTD'!T125</f>
        <v>0.12423101191656599</v>
      </c>
    </row>
    <row r="34" spans="1:5" x14ac:dyDescent="0.25">
      <c r="A34" s="65" t="str">
        <f>+'RECEIPTS YTD'!A16</f>
        <v>11MORT</v>
      </c>
      <c r="B34" s="65" t="str">
        <f>+'RECEIPTS YTD'!B16</f>
        <v xml:space="preserve">Morton: Holy Cross                           </v>
      </c>
      <c r="C34" s="66">
        <f>+'RECEIPTS YTD'!R16</f>
        <v>11147</v>
      </c>
      <c r="D34" s="66">
        <f>+'RECEIPTS YTD'!S16</f>
        <v>1857.82</v>
      </c>
      <c r="E34" s="67">
        <f>+'RECEIPTS YTD'!T16</f>
        <v>0.16666547053018749</v>
      </c>
    </row>
    <row r="35" spans="1:5" x14ac:dyDescent="0.25">
      <c r="A35" s="65" t="str">
        <f>+'RECEIPTS YTD'!A46</f>
        <v>12EDAL</v>
      </c>
      <c r="B35" s="65" t="str">
        <f>+'RECEIPTS YTD'!B46</f>
        <v xml:space="preserve">Edale: Holy &amp; Undivided Trinity              </v>
      </c>
      <c r="C35" s="66">
        <f>+'RECEIPTS YTD'!R46</f>
        <v>9069</v>
      </c>
      <c r="D35" s="66">
        <f>+'RECEIPTS YTD'!S46</f>
        <v>1813.8</v>
      </c>
      <c r="E35" s="67">
        <f>+'RECEIPTS YTD'!T46</f>
        <v>0.19999999999999998</v>
      </c>
    </row>
    <row r="36" spans="1:5" x14ac:dyDescent="0.25">
      <c r="A36" s="65" t="str">
        <f>+'RECEIPTS YTD'!A180</f>
        <v>17MTBK</v>
      </c>
      <c r="B36" s="65" t="str">
        <f>+'RECEIPTS YTD'!B180</f>
        <v xml:space="preserve">Matlock Bank: All Saints                     </v>
      </c>
      <c r="C36" s="66">
        <f>+'RECEIPTS YTD'!R180</f>
        <v>35210</v>
      </c>
      <c r="D36" s="66">
        <f>+'RECEIPTS YTD'!S180</f>
        <v>6057.1900000000005</v>
      </c>
      <c r="E36" s="67">
        <f>+'RECEIPTS YTD'!T180</f>
        <v>0.17203038909400739</v>
      </c>
    </row>
    <row r="37" spans="1:5" x14ac:dyDescent="0.25">
      <c r="A37" s="65" t="str">
        <f>+'RECEIPTS YTD'!A81</f>
        <v>13SHRB</v>
      </c>
      <c r="B37" s="65" t="str">
        <f>+'RECEIPTS YTD'!B81</f>
        <v xml:space="preserve">Shirebrook: Holy Trinity                     </v>
      </c>
      <c r="C37" s="66">
        <f>+'RECEIPTS YTD'!R81</f>
        <v>16794</v>
      </c>
      <c r="D37" s="66">
        <f>+'RECEIPTS YTD'!S81</f>
        <v>3000</v>
      </c>
      <c r="E37" s="67">
        <f>+'RECEIPTS YTD'!T81</f>
        <v>0.17863522686673813</v>
      </c>
    </row>
    <row r="38" spans="1:5" x14ac:dyDescent="0.25">
      <c r="A38" s="65" t="str">
        <f>+'RECEIPTS YTD'!A17</f>
        <v>11PENT</v>
      </c>
      <c r="B38" s="65" t="str">
        <f>+'RECEIPTS YTD'!B17</f>
        <v xml:space="preserve">Pentrich: St Matthew                         </v>
      </c>
      <c r="C38" s="66">
        <f>+'RECEIPTS YTD'!R17</f>
        <v>12337</v>
      </c>
      <c r="D38" s="66">
        <f>+'RECEIPTS YTD'!S17</f>
        <v>2000</v>
      </c>
      <c r="E38" s="67">
        <f>+'RECEIPTS YTD'!T17</f>
        <v>0.16211396611818107</v>
      </c>
    </row>
    <row r="39" spans="1:5" x14ac:dyDescent="0.25">
      <c r="A39" s="65" t="str">
        <f>+'RECEIPTS YTD'!A15</f>
        <v>11IRON</v>
      </c>
      <c r="B39" s="65" t="str">
        <f>+'RECEIPTS YTD'!B15</f>
        <v xml:space="preserve">Ironville: Christ Church                     </v>
      </c>
      <c r="C39" s="66">
        <f>+'RECEIPTS YTD'!R15</f>
        <v>8331</v>
      </c>
      <c r="D39" s="66">
        <f>+'RECEIPTS YTD'!S15</f>
        <v>1400</v>
      </c>
      <c r="E39" s="67">
        <f>+'RECEIPTS YTD'!T15</f>
        <v>0.16804705317488897</v>
      </c>
    </row>
    <row r="40" spans="1:5" x14ac:dyDescent="0.25">
      <c r="A40" s="65" t="str">
        <f>+'RECEIPTS YTD'!A22</f>
        <v>11SNRM</v>
      </c>
      <c r="B40" s="65" t="str">
        <f>+'RECEIPTS YTD'!B22</f>
        <v xml:space="preserve">South Normanton: St Michael &amp; All Angels     </v>
      </c>
      <c r="C40" s="66">
        <f>+'RECEIPTS YTD'!R22</f>
        <v>18440</v>
      </c>
      <c r="D40" s="66">
        <f>+'RECEIPTS YTD'!S22</f>
        <v>6200</v>
      </c>
      <c r="E40" s="67">
        <f>+'RECEIPTS YTD'!T22</f>
        <v>0.33622559652928419</v>
      </c>
    </row>
    <row r="41" spans="1:5" x14ac:dyDescent="0.25">
      <c r="A41" s="65" t="str">
        <f>+'RECEIPTS YTD'!A75</f>
        <v>13ECKI</v>
      </c>
      <c r="B41" s="65" t="str">
        <f>+'RECEIPTS YTD'!B75</f>
        <v xml:space="preserve">Eckington: St Peter &amp; St Paul                </v>
      </c>
      <c r="C41" s="66">
        <f>+'RECEIPTS YTD'!R75</f>
        <v>28484</v>
      </c>
      <c r="D41" s="66">
        <f>+'RECEIPTS YTD'!S75</f>
        <v>10000</v>
      </c>
      <c r="E41" s="67">
        <f>+'RECEIPTS YTD'!T75</f>
        <v>0.35107428731919677</v>
      </c>
    </row>
    <row r="42" spans="1:5" x14ac:dyDescent="0.25">
      <c r="A42" s="65" t="str">
        <f>+'RECEIPTS YTD'!A77</f>
        <v>13KLLM</v>
      </c>
      <c r="B42" s="65" t="str">
        <f>+'RECEIPTS YTD'!B77</f>
        <v xml:space="preserve">Killamarsh: St Giles                         </v>
      </c>
      <c r="C42" s="66">
        <f>+'RECEIPTS YTD'!R77</f>
        <v>14728</v>
      </c>
      <c r="D42" s="66">
        <f>+'RECEIPTS YTD'!S77</f>
        <v>2000</v>
      </c>
      <c r="E42" s="67">
        <f>+'RECEIPTS YTD'!T77</f>
        <v>0.13579576317218903</v>
      </c>
    </row>
    <row r="43" spans="1:5" x14ac:dyDescent="0.25">
      <c r="A43" s="65" t="str">
        <f>+'RECEIPTS YTD'!A86</f>
        <v>13WHIT</v>
      </c>
      <c r="B43" s="65" t="str">
        <f>+'RECEIPTS YTD'!B86</f>
        <v xml:space="preserve">Whitwell: St Lawrence                        </v>
      </c>
      <c r="C43" s="66">
        <f>+'RECEIPTS YTD'!R86</f>
        <v>17606</v>
      </c>
      <c r="D43" s="66">
        <f>+'RECEIPTS YTD'!S86</f>
        <v>3912</v>
      </c>
      <c r="E43" s="67">
        <f>+'RECEIPTS YTD'!T86</f>
        <v>0.22219697830285129</v>
      </c>
    </row>
    <row r="44" spans="1:5" x14ac:dyDescent="0.25">
      <c r="A44" s="65" t="str">
        <f>+'RECEIPTS YTD'!A74</f>
        <v>13CLOW</v>
      </c>
      <c r="B44" s="65" t="str">
        <f>+'RECEIPTS YTD'!B74</f>
        <v xml:space="preserve">Clowne: St John the Baptist                  </v>
      </c>
      <c r="C44" s="66">
        <f>+'RECEIPTS YTD'!R74</f>
        <v>17640</v>
      </c>
      <c r="D44" s="66">
        <f>+'RECEIPTS YTD'!S74</f>
        <v>5880</v>
      </c>
      <c r="E44" s="67">
        <f>+'RECEIPTS YTD'!T74</f>
        <v>0.33333333333333331</v>
      </c>
    </row>
    <row r="45" spans="1:5" x14ac:dyDescent="0.25">
      <c r="A45" s="65" t="str">
        <f>+'RECEIPTS YTD'!A183</f>
        <v>17SOUT</v>
      </c>
      <c r="B45" s="65" t="str">
        <f>+'RECEIPTS YTD'!B183</f>
        <v xml:space="preserve">South Darley: St Mary the Virgin             </v>
      </c>
      <c r="C45" s="66">
        <f>+'RECEIPTS YTD'!R183</f>
        <v>10301</v>
      </c>
      <c r="D45" s="66">
        <f>+'RECEIPTS YTD'!S183</f>
        <v>1720</v>
      </c>
      <c r="E45" s="67">
        <f>+'RECEIPTS YTD'!T183</f>
        <v>0.16697408018638968</v>
      </c>
    </row>
    <row r="46" spans="1:5" x14ac:dyDescent="0.25">
      <c r="A46" s="65" t="str">
        <f>+'RECEIPTS YTD'!A82</f>
        <v>13STAV</v>
      </c>
      <c r="B46" s="65" t="str">
        <f>+'RECEIPTS YTD'!B82</f>
        <v xml:space="preserve">Staveley: St John the Baptist                </v>
      </c>
      <c r="C46" s="66">
        <f>+'RECEIPTS YTD'!R82</f>
        <v>38342</v>
      </c>
      <c r="D46" s="66">
        <f>+'RECEIPTS YTD'!S82</f>
        <v>7559</v>
      </c>
      <c r="E46" s="67">
        <f>+'RECEIPTS YTD'!T82</f>
        <v>0.19714673204319025</v>
      </c>
    </row>
    <row r="47" spans="1:5" x14ac:dyDescent="0.25">
      <c r="A47" s="65" t="str">
        <f>+'RECEIPTS YTD'!A51</f>
        <v>12HOPE</v>
      </c>
      <c r="B47" s="65" t="str">
        <f>+'RECEIPTS YTD'!B51</f>
        <v xml:space="preserve">Hope: St Peter                               </v>
      </c>
      <c r="C47" s="66">
        <f>+'RECEIPTS YTD'!R51</f>
        <v>15698</v>
      </c>
      <c r="D47" s="66">
        <f>+'RECEIPTS YTD'!S51</f>
        <v>5400</v>
      </c>
      <c r="E47" s="67">
        <f>+'RECEIPTS YTD'!T51</f>
        <v>0.34399286533316348</v>
      </c>
    </row>
    <row r="48" spans="1:5" x14ac:dyDescent="0.25">
      <c r="A48" s="65" t="str">
        <f>+'RECEIPTS YTD'!A24</f>
        <v>11SWAN</v>
      </c>
      <c r="B48" s="65" t="str">
        <f>+'RECEIPTS YTD'!B24</f>
        <v xml:space="preserve">Swanwick: St Andrew                          </v>
      </c>
      <c r="C48" s="66">
        <f>+'RECEIPTS YTD'!R24</f>
        <v>36641</v>
      </c>
      <c r="D48" s="66">
        <f>+'RECEIPTS YTD'!S24</f>
        <v>9600</v>
      </c>
      <c r="E48" s="67">
        <f>+'RECEIPTS YTD'!T24</f>
        <v>0.26200158292623016</v>
      </c>
    </row>
    <row r="49" spans="1:5" x14ac:dyDescent="0.25">
      <c r="A49" s="65" t="str">
        <f>+'RECEIPTS YTD'!A79</f>
        <v>13RENI</v>
      </c>
      <c r="B49" s="65" t="str">
        <f>+'RECEIPTS YTD'!B79</f>
        <v xml:space="preserve">Renishaw: St Matthew                         </v>
      </c>
      <c r="C49" s="66">
        <f>+'RECEIPTS YTD'!R79</f>
        <v>9929</v>
      </c>
      <c r="D49" s="66">
        <f>+'RECEIPTS YTD'!S79</f>
        <v>2341.67</v>
      </c>
      <c r="E49" s="67">
        <f>+'RECEIPTS YTD'!T79</f>
        <v>0.23584147446872797</v>
      </c>
    </row>
    <row r="50" spans="1:5" x14ac:dyDescent="0.25">
      <c r="A50" s="65" t="str">
        <f>+'RECEIPTS YTD'!A83</f>
        <v>13SUTD</v>
      </c>
      <c r="B50" s="65" t="str">
        <f>+'RECEIPTS YTD'!B83</f>
        <v xml:space="preserve">Sutton: St Mary                              </v>
      </c>
      <c r="C50" s="66">
        <f>+'RECEIPTS YTD'!R83</f>
        <v>6251</v>
      </c>
      <c r="D50" s="66">
        <f>+'RECEIPTS YTD'!S83</f>
        <v>1200</v>
      </c>
      <c r="E50" s="67">
        <f>+'RECEIPTS YTD'!T83</f>
        <v>0.1919692849144137</v>
      </c>
    </row>
    <row r="51" spans="1:5" x14ac:dyDescent="0.25">
      <c r="A51" s="65" t="str">
        <f>+'RECEIPTS YTD'!A70</f>
        <v>13BARL</v>
      </c>
      <c r="B51" s="65" t="str">
        <f>+'RECEIPTS YTD'!B70</f>
        <v xml:space="preserve">Barlborough: St James                        </v>
      </c>
      <c r="C51" s="66">
        <f>+'RECEIPTS YTD'!R70</f>
        <v>25495</v>
      </c>
      <c r="D51" s="66">
        <f>+'RECEIPTS YTD'!S70</f>
        <v>6000</v>
      </c>
      <c r="E51" s="67">
        <f>+'RECEIPTS YTD'!T70</f>
        <v>0.23534026279662679</v>
      </c>
    </row>
    <row r="52" spans="1:5" x14ac:dyDescent="0.25">
      <c r="A52" s="65" t="str">
        <f>+'RECEIPTS YTD'!A152</f>
        <v>16CHAR</v>
      </c>
      <c r="B52" s="65" t="str">
        <f>+'RECEIPTS YTD'!B152</f>
        <v xml:space="preserve">Charlesworth: St John the Evangelist         </v>
      </c>
      <c r="C52" s="66">
        <f>+'RECEIPTS YTD'!R152</f>
        <v>34219</v>
      </c>
      <c r="D52" s="66">
        <f>+'RECEIPTS YTD'!S152</f>
        <v>8468</v>
      </c>
      <c r="E52" s="67">
        <f>+'RECEIPTS YTD'!T152</f>
        <v>0.24746485870422866</v>
      </c>
    </row>
    <row r="53" spans="1:5" x14ac:dyDescent="0.25">
      <c r="A53" s="65" t="str">
        <f>+'RECEIPTS YTD'!A139</f>
        <v>15WNGW</v>
      </c>
      <c r="B53" s="65" t="str">
        <f>+'RECEIPTS YTD'!B139</f>
        <v xml:space="preserve">Wingerworth: All Saints                      </v>
      </c>
      <c r="C53" s="66">
        <f>+'RECEIPTS YTD'!R139</f>
        <v>55073</v>
      </c>
      <c r="D53" s="66">
        <f>+'RECEIPTS YTD'!S139</f>
        <v>10500</v>
      </c>
      <c r="E53" s="67">
        <f>+'RECEIPTS YTD'!T139</f>
        <v>0.19065603834910028</v>
      </c>
    </row>
    <row r="54" spans="1:5" x14ac:dyDescent="0.25">
      <c r="A54" s="65" t="str">
        <f>+'RECEIPTS YTD'!A186</f>
        <v>17WIRK</v>
      </c>
      <c r="B54" s="65" t="str">
        <f>+'RECEIPTS YTD'!B186</f>
        <v xml:space="preserve">Wirksworth Team Ministry                     </v>
      </c>
      <c r="C54" s="66">
        <f>+'RECEIPTS YTD'!R186</f>
        <v>99124</v>
      </c>
      <c r="D54" s="66">
        <f>+'RECEIPTS YTD'!S186</f>
        <v>31100</v>
      </c>
      <c r="E54" s="67">
        <f>+'RECEIPTS YTD'!T186</f>
        <v>0.31374843630200555</v>
      </c>
    </row>
    <row r="55" spans="1:5" x14ac:dyDescent="0.25">
      <c r="A55" s="65" t="str">
        <f>+'RECEIPTS YTD'!A184</f>
        <v>17TANS</v>
      </c>
      <c r="B55" s="65" t="str">
        <f>+'RECEIPTS YTD'!B184</f>
        <v xml:space="preserve">Tansley: Holy Trinity                        </v>
      </c>
      <c r="C55" s="66">
        <f>+'RECEIPTS YTD'!R184</f>
        <v>13606</v>
      </c>
      <c r="D55" s="66">
        <f>+'RECEIPTS YTD'!S184</f>
        <v>4284</v>
      </c>
      <c r="E55" s="67">
        <f>+'RECEIPTS YTD'!T184</f>
        <v>0.31486109069528151</v>
      </c>
    </row>
    <row r="56" spans="1:5" x14ac:dyDescent="0.25">
      <c r="A56" s="65" t="str">
        <f>+'RECEIPTS YTD'!A126</f>
        <v>15GREA</v>
      </c>
      <c r="B56" s="65" t="str">
        <f>+'RECEIPTS YTD'!B126</f>
        <v xml:space="preserve">Great Barlow: St Lawrence                    </v>
      </c>
      <c r="C56" s="66">
        <f>+'RECEIPTS YTD'!R126</f>
        <v>21047</v>
      </c>
      <c r="D56" s="66">
        <f>+'RECEIPTS YTD'!S126</f>
        <v>6632</v>
      </c>
      <c r="E56" s="67">
        <f>+'RECEIPTS YTD'!T126</f>
        <v>0.3151042903976814</v>
      </c>
    </row>
    <row r="57" spans="1:5" x14ac:dyDescent="0.25">
      <c r="A57" s="65" t="str">
        <f>+'RECEIPTS YTD'!A103</f>
        <v>14FAIR</v>
      </c>
      <c r="B57" s="65" t="str">
        <f>+'RECEIPTS YTD'!B103</f>
        <v xml:space="preserve">Fairfield: St Peter                          </v>
      </c>
      <c r="C57" s="66">
        <f>+'RECEIPTS YTD'!R103</f>
        <v>25715</v>
      </c>
      <c r="D57" s="66">
        <f>+'RECEIPTS YTD'!S103</f>
        <v>8404</v>
      </c>
      <c r="E57" s="67">
        <f>+'RECEIPTS YTD'!T103</f>
        <v>0.32681314407933115</v>
      </c>
    </row>
    <row r="58" spans="1:5" x14ac:dyDescent="0.25">
      <c r="A58" s="65" t="str">
        <f>+'RECEIPTS YTD'!A50</f>
        <v>12HATH</v>
      </c>
      <c r="B58" s="65" t="str">
        <f>+'RECEIPTS YTD'!B50</f>
        <v xml:space="preserve">Hathersage: St Michael &amp; All Angels          </v>
      </c>
      <c r="C58" s="66">
        <f>+'RECEIPTS YTD'!R50</f>
        <v>24284</v>
      </c>
      <c r="D58" s="66">
        <f>+'RECEIPTS YTD'!S50</f>
        <v>8284</v>
      </c>
      <c r="E58" s="67">
        <f>+'RECEIPTS YTD'!T50</f>
        <v>0.34112996211497282</v>
      </c>
    </row>
    <row r="59" spans="1:5" x14ac:dyDescent="0.25">
      <c r="A59" s="65" t="str">
        <f>+'RECEIPTS YTD'!A39</f>
        <v>12BAMF</v>
      </c>
      <c r="B59" s="65" t="str">
        <f>+'RECEIPTS YTD'!B39</f>
        <v xml:space="preserve">Bamford &amp; Derwent: St John the Baptist       </v>
      </c>
      <c r="C59" s="66">
        <f>+'RECEIPTS YTD'!R39</f>
        <v>12925</v>
      </c>
      <c r="D59" s="66">
        <f>+'RECEIPTS YTD'!S39</f>
        <v>4272</v>
      </c>
      <c r="E59" s="67">
        <f>+'RECEIPTS YTD'!T39</f>
        <v>0.33052224371373307</v>
      </c>
    </row>
    <row r="60" spans="1:5" x14ac:dyDescent="0.25">
      <c r="A60" s="65" t="str">
        <f>+'RECEIPTS YTD'!A43</f>
        <v>12BIRC</v>
      </c>
      <c r="B60" s="65" t="str">
        <f>+'RECEIPTS YTD'!B43</f>
        <v xml:space="preserve">Birchover: St Michael                        </v>
      </c>
      <c r="C60" s="66">
        <f>+'RECEIPTS YTD'!R43</f>
        <v>2000</v>
      </c>
      <c r="D60" s="66">
        <f>+'RECEIPTS YTD'!S43</f>
        <v>664</v>
      </c>
      <c r="E60" s="67">
        <f>+'RECEIPTS YTD'!T43</f>
        <v>0.33200000000000002</v>
      </c>
    </row>
    <row r="61" spans="1:5" x14ac:dyDescent="0.25">
      <c r="A61" s="65" t="str">
        <f>+'RECEIPTS YTD'!A47</f>
        <v>12EDEN</v>
      </c>
      <c r="B61" s="65" t="str">
        <f>+'RECEIPTS YTD'!B47</f>
        <v xml:space="preserve">Edensor: St Peter                            </v>
      </c>
      <c r="C61" s="66">
        <f>+'RECEIPTS YTD'!R47</f>
        <v>18028</v>
      </c>
      <c r="D61" s="66">
        <f>+'RECEIPTS YTD'!S47</f>
        <v>7500</v>
      </c>
      <c r="E61" s="67">
        <f>+'RECEIPTS YTD'!T47</f>
        <v>0.41601952518304858</v>
      </c>
    </row>
    <row r="62" spans="1:5" x14ac:dyDescent="0.25">
      <c r="A62" s="65" t="str">
        <f>+'RECEIPTS YTD'!A121</f>
        <v>15BRAC</v>
      </c>
      <c r="B62" s="65" t="str">
        <f>+'RECEIPTS YTD'!B121</f>
        <v xml:space="preserve">Brackenfield: Holy Trinity                   </v>
      </c>
      <c r="C62" s="66">
        <f>+'RECEIPTS YTD'!R121</f>
        <v>5701</v>
      </c>
      <c r="D62" s="66">
        <f>+'RECEIPTS YTD'!S121</f>
        <v>1900</v>
      </c>
      <c r="E62" s="67">
        <f>+'RECEIPTS YTD'!T121</f>
        <v>0.33327486405893703</v>
      </c>
    </row>
    <row r="63" spans="1:5" x14ac:dyDescent="0.25">
      <c r="A63" s="65" t="str">
        <f>+'RECEIPTS YTD'!A71</f>
        <v>13BOLS</v>
      </c>
      <c r="B63" s="65" t="str">
        <f>+'RECEIPTS YTD'!B71</f>
        <v xml:space="preserve">Bolsover: St Mary &amp; St Laurence              </v>
      </c>
      <c r="C63" s="66">
        <f>+'RECEIPTS YTD'!R71</f>
        <v>22274</v>
      </c>
      <c r="D63" s="66">
        <f>+'RECEIPTS YTD'!S71</f>
        <v>7424</v>
      </c>
      <c r="E63" s="67">
        <f>+'RECEIPTS YTD'!T71</f>
        <v>0.33330340307084494</v>
      </c>
    </row>
    <row r="64" spans="1:5" x14ac:dyDescent="0.25">
      <c r="A64" s="65" t="str">
        <f>+'RECEIPTS YTD'!A97</f>
        <v>14BIGG</v>
      </c>
      <c r="B64" s="65" t="str">
        <f>+'RECEIPTS YTD'!B97</f>
        <v xml:space="preserve">Biggin: St Thomas                            </v>
      </c>
      <c r="C64" s="66">
        <f>+'RECEIPTS YTD'!R97</f>
        <v>1295</v>
      </c>
      <c r="D64" s="66">
        <f>+'RECEIPTS YTD'!S97</f>
        <v>431.64</v>
      </c>
      <c r="E64" s="67">
        <f>+'RECEIPTS YTD'!T97</f>
        <v>0.3333127413127413</v>
      </c>
    </row>
    <row r="65" spans="1:5" x14ac:dyDescent="0.25">
      <c r="A65" s="65" t="str">
        <f>+'RECEIPTS YTD'!A53</f>
        <v>12ROWS</v>
      </c>
      <c r="B65" s="65" t="str">
        <f>+'RECEIPTS YTD'!B53</f>
        <v xml:space="preserve">Rowsley: St Katherine                        </v>
      </c>
      <c r="C65" s="66">
        <f>+'RECEIPTS YTD'!R53</f>
        <v>4484</v>
      </c>
      <c r="D65" s="66">
        <f>+'RECEIPTS YTD'!S53</f>
        <v>1494.64</v>
      </c>
      <c r="E65" s="67">
        <f>+'RECEIPTS YTD'!T53</f>
        <v>0.33332738626226588</v>
      </c>
    </row>
    <row r="66" spans="1:5" x14ac:dyDescent="0.25">
      <c r="A66" s="65" t="str">
        <f>+'RECEIPTS YTD'!A131</f>
        <v>15NEWB</v>
      </c>
      <c r="B66" s="65" t="str">
        <f>+'RECEIPTS YTD'!B131</f>
        <v xml:space="preserve">Newbold: St John the Evangelist              </v>
      </c>
      <c r="C66" s="66">
        <f>+'RECEIPTS YTD'!R131</f>
        <v>35830</v>
      </c>
      <c r="D66" s="66">
        <f>+'RECEIPTS YTD'!S131</f>
        <v>11943.2</v>
      </c>
      <c r="E66" s="67">
        <f>+'RECEIPTS YTD'!T131</f>
        <v>0.33332961205693556</v>
      </c>
    </row>
    <row r="67" spans="1:5" x14ac:dyDescent="0.25">
      <c r="A67" s="65" t="str">
        <f>+'RECEIPTS YTD'!A136</f>
        <v>15WESS</v>
      </c>
      <c r="B67" s="65" t="str">
        <f>+'RECEIPTS YTD'!B136</f>
        <v xml:space="preserve">Wessington: Christ Church                    </v>
      </c>
      <c r="C67" s="66">
        <f>+'RECEIPTS YTD'!R136</f>
        <v>7261</v>
      </c>
      <c r="D67" s="66">
        <f>+'RECEIPTS YTD'!S136</f>
        <v>2420.3200000000002</v>
      </c>
      <c r="E67" s="67">
        <f>+'RECEIPTS YTD'!T136</f>
        <v>0.33333149703897536</v>
      </c>
    </row>
    <row r="68" spans="1:5" x14ac:dyDescent="0.25">
      <c r="A68" s="65" t="str">
        <f>+'RECEIPTS YTD'!A56</f>
        <v>12STNY</v>
      </c>
      <c r="B68" s="65" t="str">
        <f>+'RECEIPTS YTD'!B56</f>
        <v xml:space="preserve">Stoney Middleton: St Martin                  </v>
      </c>
      <c r="C68" s="66">
        <f>+'RECEIPTS YTD'!R56</f>
        <v>8518</v>
      </c>
      <c r="D68" s="66">
        <f>+'RECEIPTS YTD'!S56</f>
        <v>2839.32</v>
      </c>
      <c r="E68" s="67">
        <f>+'RECEIPTS YTD'!T56</f>
        <v>0.33333176802066217</v>
      </c>
    </row>
    <row r="69" spans="1:5" x14ac:dyDescent="0.25">
      <c r="A69" s="65" t="str">
        <f>+'RECEIPTS YTD'!A134</f>
        <v>15OLDB</v>
      </c>
      <c r="B69" s="65" t="str">
        <f>+'RECEIPTS YTD'!B134</f>
        <v xml:space="preserve">Old Brampton: St Peter &amp; St Paul             </v>
      </c>
      <c r="C69" s="66">
        <f>+'RECEIPTS YTD'!R134</f>
        <v>38630</v>
      </c>
      <c r="D69" s="66">
        <f>+'RECEIPTS YTD'!S134</f>
        <v>12876.64</v>
      </c>
      <c r="E69" s="67">
        <f>+'RECEIPTS YTD'!T134</f>
        <v>0.33333264302355681</v>
      </c>
    </row>
    <row r="70" spans="1:5" x14ac:dyDescent="0.25">
      <c r="A70" s="65" t="str">
        <f>+'RECEIPTS YTD'!A151</f>
        <v>16BUXW</v>
      </c>
      <c r="B70" s="65" t="str">
        <f>+'RECEIPTS YTD'!B151</f>
        <v xml:space="preserve">Buxworth: St James                           </v>
      </c>
      <c r="C70" s="66">
        <f>+'RECEIPTS YTD'!R151</f>
        <v>19945</v>
      </c>
      <c r="D70" s="66">
        <f>+'RECEIPTS YTD'!S151</f>
        <v>6648.32</v>
      </c>
      <c r="E70" s="67">
        <f>+'RECEIPTS YTD'!T151</f>
        <v>0.33333266482827772</v>
      </c>
    </row>
    <row r="71" spans="1:5" x14ac:dyDescent="0.25">
      <c r="A71" s="65" t="str">
        <f>+'RECEIPTS YTD'!A181</f>
        <v>17MTGL</v>
      </c>
      <c r="B71" s="65" t="str">
        <f>+'RECEIPTS YTD'!B181</f>
        <v xml:space="preserve">Matlock: St Giles                            </v>
      </c>
      <c r="C71" s="66">
        <f>+'RECEIPTS YTD'!R181</f>
        <v>28642</v>
      </c>
      <c r="D71" s="66">
        <f>+'RECEIPTS YTD'!S181</f>
        <v>9547.32</v>
      </c>
      <c r="E71" s="67">
        <f>+'RECEIPTS YTD'!T181</f>
        <v>0.33333286781649324</v>
      </c>
    </row>
    <row r="72" spans="1:5" x14ac:dyDescent="0.25">
      <c r="A72" s="65" t="str">
        <f>+'RECEIPTS YTD'!A158</f>
        <v>16WHTF</v>
      </c>
      <c r="B72" s="65" t="str">
        <f>+'RECEIPTS YTD'!B158</f>
        <v xml:space="preserve">Whitfield: St James                          </v>
      </c>
      <c r="C72" s="66">
        <f>+'RECEIPTS YTD'!R158</f>
        <v>68811</v>
      </c>
      <c r="D72" s="66">
        <f>+'RECEIPTS YTD'!S158</f>
        <v>22937</v>
      </c>
      <c r="E72" s="67">
        <f>+'RECEIPTS YTD'!T158</f>
        <v>0.33333333333333331</v>
      </c>
    </row>
    <row r="73" spans="1:5" x14ac:dyDescent="0.25">
      <c r="A73" s="65" t="str">
        <f>+'RECEIPTS YTD'!A138</f>
        <v>15WLTJ</v>
      </c>
      <c r="B73" s="65" t="str">
        <f>+'RECEIPTS YTD'!B138</f>
        <v xml:space="preserve">Walton: St John                              </v>
      </c>
      <c r="C73" s="66">
        <f>+'RECEIPTS YTD'!R138</f>
        <v>67659</v>
      </c>
      <c r="D73" s="66">
        <f>+'RECEIPTS YTD'!S138</f>
        <v>22553</v>
      </c>
      <c r="E73" s="67">
        <f>+'RECEIPTS YTD'!T138</f>
        <v>0.33333333333333331</v>
      </c>
    </row>
    <row r="74" spans="1:5" x14ac:dyDescent="0.25">
      <c r="A74" s="65" t="str">
        <f>+'RECEIPTS YTD'!A98</f>
        <v>14BXTM</v>
      </c>
      <c r="B74" s="65" t="str">
        <f>+'RECEIPTS YTD'!B98</f>
        <v xml:space="preserve">Buxton, Burbage and King Sterndale Team      </v>
      </c>
      <c r="C74" s="66">
        <f>+'RECEIPTS YTD'!R98</f>
        <v>61392</v>
      </c>
      <c r="D74" s="66">
        <f>+'RECEIPTS YTD'!S98</f>
        <v>20464</v>
      </c>
      <c r="E74" s="67">
        <f>+'RECEIPTS YTD'!T98</f>
        <v>0.33333333333333331</v>
      </c>
    </row>
    <row r="75" spans="1:5" x14ac:dyDescent="0.25">
      <c r="A75" s="65" t="str">
        <f>+'RECEIPTS YTD'!A154</f>
        <v>16GLOS</v>
      </c>
      <c r="B75" s="65" t="str">
        <f>+'RECEIPTS YTD'!B154</f>
        <v xml:space="preserve">Glossop: All Saints                          </v>
      </c>
      <c r="C75" s="66">
        <f>+'RECEIPTS YTD'!R154</f>
        <v>36039</v>
      </c>
      <c r="D75" s="66">
        <f>+'RECEIPTS YTD'!S154</f>
        <v>12013</v>
      </c>
      <c r="E75" s="67">
        <f>+'RECEIPTS YTD'!T154</f>
        <v>0.33333333333333331</v>
      </c>
    </row>
    <row r="76" spans="1:5" x14ac:dyDescent="0.25">
      <c r="A76" s="65" t="str">
        <f>+'RECEIPTS YTD'!A156</f>
        <v>16HAYF</v>
      </c>
      <c r="B76" s="65" t="str">
        <f>+'RECEIPTS YTD'!B156</f>
        <v xml:space="preserve">Hayfield: St Matthew                         </v>
      </c>
      <c r="C76" s="66">
        <f>+'RECEIPTS YTD'!R156</f>
        <v>30405</v>
      </c>
      <c r="D76" s="66">
        <f>+'RECEIPTS YTD'!S156</f>
        <v>10135</v>
      </c>
      <c r="E76" s="67">
        <f>+'RECEIPTS YTD'!T156</f>
        <v>0.33333333333333331</v>
      </c>
    </row>
    <row r="77" spans="1:5" x14ac:dyDescent="0.25">
      <c r="A77" s="65" t="str">
        <f>+'RECEIPTS YTD'!A119</f>
        <v>15BPMK</v>
      </c>
      <c r="B77" s="65" t="str">
        <f>+'RECEIPTS YTD'!B119</f>
        <v xml:space="preserve">Brampton: St Mark                            </v>
      </c>
      <c r="C77" s="66">
        <f>+'RECEIPTS YTD'!R119</f>
        <v>13752</v>
      </c>
      <c r="D77" s="66">
        <f>+'RECEIPTS YTD'!S119</f>
        <v>4584</v>
      </c>
      <c r="E77" s="67">
        <f>+'RECEIPTS YTD'!T119</f>
        <v>0.33333333333333331</v>
      </c>
    </row>
    <row r="78" spans="1:5" x14ac:dyDescent="0.25">
      <c r="A78" s="65" t="str">
        <f>+'RECEIPTS YTD'!A18</f>
        <v>11PINX</v>
      </c>
      <c r="B78" s="65" t="str">
        <f>+'RECEIPTS YTD'!B18</f>
        <v xml:space="preserve">Pinxton: St Helen                            </v>
      </c>
      <c r="C78" s="66">
        <f>+'RECEIPTS YTD'!R18</f>
        <v>12963</v>
      </c>
      <c r="D78" s="66">
        <f>+'RECEIPTS YTD'!S18</f>
        <v>4321</v>
      </c>
      <c r="E78" s="67">
        <f>+'RECEIPTS YTD'!T18</f>
        <v>0.33333333333333331</v>
      </c>
    </row>
    <row r="79" spans="1:5" x14ac:dyDescent="0.25">
      <c r="A79" s="65" t="str">
        <f>+'RECEIPTS YTD'!A41</f>
        <v>12BDWL</v>
      </c>
      <c r="B79" s="65" t="str">
        <f>+'RECEIPTS YTD'!B41</f>
        <v xml:space="preserve">Bradwell: St Barnabas                        </v>
      </c>
      <c r="C79" s="66">
        <f>+'RECEIPTS YTD'!R41</f>
        <v>12621</v>
      </c>
      <c r="D79" s="66">
        <f>+'RECEIPTS YTD'!S41</f>
        <v>4207</v>
      </c>
      <c r="E79" s="67">
        <f>+'RECEIPTS YTD'!T41</f>
        <v>0.33333333333333331</v>
      </c>
    </row>
    <row r="80" spans="1:5" x14ac:dyDescent="0.25">
      <c r="A80" s="65" t="str">
        <f>+'RECEIPTS YTD'!A173</f>
        <v>17CROM</v>
      </c>
      <c r="B80" s="65" t="str">
        <f>+'RECEIPTS YTD'!B173</f>
        <v xml:space="preserve">Cromford: St Mary                            </v>
      </c>
      <c r="C80" s="66">
        <f>+'RECEIPTS YTD'!R173</f>
        <v>9129</v>
      </c>
      <c r="D80" s="66">
        <f>+'RECEIPTS YTD'!S173</f>
        <v>3043</v>
      </c>
      <c r="E80" s="67">
        <f>+'RECEIPTS YTD'!T173</f>
        <v>0.33333333333333331</v>
      </c>
    </row>
    <row r="81" spans="1:5" x14ac:dyDescent="0.25">
      <c r="A81" s="65" t="str">
        <f>+'RECEIPTS YTD'!A127</f>
        <v>15HAND</v>
      </c>
      <c r="B81" s="65" t="str">
        <f>+'RECEIPTS YTD'!B127</f>
        <v xml:space="preserve">Handley: St Mark                             </v>
      </c>
      <c r="C81" s="66">
        <f>+'RECEIPTS YTD'!R127</f>
        <v>5142</v>
      </c>
      <c r="D81" s="66">
        <f>+'RECEIPTS YTD'!S127</f>
        <v>1714</v>
      </c>
      <c r="E81" s="67">
        <f>+'RECEIPTS YTD'!T127</f>
        <v>0.33333333333333331</v>
      </c>
    </row>
    <row r="82" spans="1:5" x14ac:dyDescent="0.25">
      <c r="A82" s="65" t="str">
        <f>+'RECEIPTS YTD'!A124</f>
        <v>15CHMA</v>
      </c>
      <c r="B82" s="65" t="str">
        <f>+'RECEIPTS YTD'!B124</f>
        <v xml:space="preserve">Chesterfield: St Mary &amp; All Saints           </v>
      </c>
      <c r="C82" s="66">
        <f>+'RECEIPTS YTD'!R124</f>
        <v>47990</v>
      </c>
      <c r="D82" s="66">
        <f>+'RECEIPTS YTD'!S124</f>
        <v>15996.68</v>
      </c>
      <c r="E82" s="67">
        <f>+'RECEIPTS YTD'!T124</f>
        <v>0.33333361116899357</v>
      </c>
    </row>
    <row r="83" spans="1:5" x14ac:dyDescent="0.25">
      <c r="A83" s="65" t="str">
        <f>+'RECEIPTS YTD'!A155</f>
        <v>16HADF</v>
      </c>
      <c r="B83" s="65" t="str">
        <f>+'RECEIPTS YTD'!B155</f>
        <v xml:space="preserve">Hadfield: St Andrew                          </v>
      </c>
      <c r="C83" s="66">
        <f>+'RECEIPTS YTD'!R155</f>
        <v>33893</v>
      </c>
      <c r="D83" s="66">
        <f>+'RECEIPTS YTD'!S155</f>
        <v>8473.26</v>
      </c>
      <c r="E83" s="67">
        <f>+'RECEIPTS YTD'!T155</f>
        <v>0.25000029504617471</v>
      </c>
    </row>
    <row r="84" spans="1:5" x14ac:dyDescent="0.25">
      <c r="A84" s="65" t="str">
        <f>+'RECEIPTS YTD'!A45</f>
        <v>12CURB</v>
      </c>
      <c r="B84" s="65" t="str">
        <f>+'RECEIPTS YTD'!B45</f>
        <v xml:space="preserve">Curbar: All Saints                           </v>
      </c>
      <c r="C84" s="66">
        <f>+'RECEIPTS YTD'!R45</f>
        <v>26786</v>
      </c>
      <c r="D84" s="66">
        <f>+'RECEIPTS YTD'!S45</f>
        <v>8928.68</v>
      </c>
      <c r="E84" s="67">
        <f>+'RECEIPTS YTD'!T45</f>
        <v>0.33333383110580156</v>
      </c>
    </row>
    <row r="85" spans="1:5" x14ac:dyDescent="0.25">
      <c r="A85" s="65" t="str">
        <f>+'RECEIPTS YTD'!A48</f>
        <v>12EYAM</v>
      </c>
      <c r="B85" s="65" t="str">
        <f>+'RECEIPTS YTD'!B48</f>
        <v xml:space="preserve">Eyam: St Lawrence                            </v>
      </c>
      <c r="C85" s="66">
        <f>+'RECEIPTS YTD'!R48</f>
        <v>38464</v>
      </c>
      <c r="D85" s="66">
        <f>+'RECEIPTS YTD'!S48</f>
        <v>12821.36</v>
      </c>
      <c r="E85" s="67">
        <f>+'RECEIPTS YTD'!T48</f>
        <v>0.33333402662229616</v>
      </c>
    </row>
    <row r="86" spans="1:5" x14ac:dyDescent="0.25">
      <c r="A86" s="65" t="str">
        <f>+'RECEIPTS YTD'!A49</f>
        <v>12GRIN</v>
      </c>
      <c r="B86" s="65" t="str">
        <f>+'RECEIPTS YTD'!B49</f>
        <v xml:space="preserve">Grindleford: St Helen                        </v>
      </c>
      <c r="C86" s="66">
        <f>+'RECEIPTS YTD'!R49</f>
        <v>11315</v>
      </c>
      <c r="D86" s="66">
        <f>+'RECEIPTS YTD'!S49</f>
        <v>3771.68</v>
      </c>
      <c r="E86" s="67">
        <f>+'RECEIPTS YTD'!T49</f>
        <v>0.3333345117101193</v>
      </c>
    </row>
    <row r="87" spans="1:5" x14ac:dyDescent="0.25">
      <c r="A87" s="65" t="str">
        <f>+'RECEIPTS YTD'!A157</f>
        <v>16NEWM</v>
      </c>
      <c r="B87" s="65" t="str">
        <f>+'RECEIPTS YTD'!B157</f>
        <v xml:space="preserve">New Mills: St George                         </v>
      </c>
      <c r="C87" s="66">
        <f>+'RECEIPTS YTD'!R157</f>
        <v>49850</v>
      </c>
      <c r="D87" s="66">
        <f>+'RECEIPTS YTD'!S157</f>
        <v>16616.72</v>
      </c>
      <c r="E87" s="67">
        <f>+'RECEIPTS YTD'!T157</f>
        <v>0.33333440320962893</v>
      </c>
    </row>
    <row r="88" spans="1:5" x14ac:dyDescent="0.25">
      <c r="A88" s="65" t="str">
        <f>+'RECEIPTS YTD'!A104</f>
        <v>14HRTG</v>
      </c>
      <c r="B88" s="65" t="str">
        <f>+'RECEIPTS YTD'!B104</f>
        <v xml:space="preserve">Hartington: St Giles                         </v>
      </c>
      <c r="C88" s="66">
        <f>+'RECEIPTS YTD'!R104</f>
        <v>7142</v>
      </c>
      <c r="D88" s="66">
        <f>+'RECEIPTS YTD'!S104</f>
        <v>2380.6799999999998</v>
      </c>
      <c r="E88" s="67">
        <f>+'RECEIPTS YTD'!T104</f>
        <v>0.33333520022402685</v>
      </c>
    </row>
    <row r="89" spans="1:5" x14ac:dyDescent="0.25">
      <c r="A89" s="65" t="str">
        <f>+'RECEIPTS YTD'!A107</f>
        <v>14TADD</v>
      </c>
      <c r="B89" s="65" t="str">
        <f>+'RECEIPTS YTD'!B107</f>
        <v xml:space="preserve">Taddington: St Michael                       </v>
      </c>
      <c r="C89" s="66">
        <f>+'RECEIPTS YTD'!R107</f>
        <v>6088</v>
      </c>
      <c r="D89" s="66">
        <f>+'RECEIPTS YTD'!S107</f>
        <v>2029.36</v>
      </c>
      <c r="E89" s="67">
        <f>+'RECEIPTS YTD'!T107</f>
        <v>0.33333771353482261</v>
      </c>
    </row>
    <row r="90" spans="1:5" x14ac:dyDescent="0.25">
      <c r="A90" s="65" t="str">
        <f>+'RECEIPTS YTD'!A58</f>
        <v>12YOUL</v>
      </c>
      <c r="B90" s="65" t="str">
        <f>+'RECEIPTS YTD'!B58</f>
        <v xml:space="preserve">Youlgreave: All Saints                       </v>
      </c>
      <c r="C90" s="66">
        <f>+'RECEIPTS YTD'!R58</f>
        <v>17363</v>
      </c>
      <c r="D90" s="66">
        <f>+'RECEIPTS YTD'!S58</f>
        <v>5787.72</v>
      </c>
      <c r="E90" s="67">
        <f>+'RECEIPTS YTD'!T58</f>
        <v>0.33333640499913608</v>
      </c>
    </row>
    <row r="91" spans="1:5" x14ac:dyDescent="0.25">
      <c r="A91" s="65" t="str">
        <f>+'RECEIPTS YTD'!A133</f>
        <v>15NWNG</v>
      </c>
      <c r="B91" s="65" t="str">
        <f>+'RECEIPTS YTD'!B133</f>
        <v xml:space="preserve">North Wingfield Team Ministry                </v>
      </c>
      <c r="C91" s="66">
        <f>+'RECEIPTS YTD'!R133</f>
        <v>84506</v>
      </c>
      <c r="D91" s="66">
        <f>+'RECEIPTS YTD'!S133</f>
        <v>21128</v>
      </c>
      <c r="E91" s="67">
        <f>+'RECEIPTS YTD'!T133</f>
        <v>0.25001775021891937</v>
      </c>
    </row>
    <row r="92" spans="1:5" x14ac:dyDescent="0.25">
      <c r="A92" s="65" t="str">
        <f>+'RECEIPTS YTD'!A118</f>
        <v>15ASHO</v>
      </c>
      <c r="B92" s="65" t="str">
        <f>+'RECEIPTS YTD'!B118</f>
        <v xml:space="preserve">Ashover: All Saints                          </v>
      </c>
      <c r="C92" s="66">
        <f>+'RECEIPTS YTD'!R118</f>
        <v>31952</v>
      </c>
      <c r="D92" s="66">
        <f>+'RECEIPTS YTD'!S118</f>
        <v>10654</v>
      </c>
      <c r="E92" s="67">
        <f>+'RECEIPTS YTD'!T118</f>
        <v>0.33343765648472706</v>
      </c>
    </row>
    <row r="93" spans="1:5" x14ac:dyDescent="0.25">
      <c r="A93" s="65" t="str">
        <f>+'RECEIPTS YTD'!A182</f>
        <v>17MTHT</v>
      </c>
      <c r="B93" s="65" t="str">
        <f>+'RECEIPTS YTD'!B182</f>
        <v xml:space="preserve">Matlock Bath: Holy Trinity                   </v>
      </c>
      <c r="C93" s="66">
        <f>+'RECEIPTS YTD'!R182</f>
        <v>24603</v>
      </c>
      <c r="D93" s="66">
        <f>+'RECEIPTS YTD'!S182</f>
        <v>8203</v>
      </c>
      <c r="E93" s="67">
        <f>+'RECEIPTS YTD'!T182</f>
        <v>0.33341462423281715</v>
      </c>
    </row>
    <row r="94" spans="1:5" x14ac:dyDescent="0.25">
      <c r="A94" s="65" t="str">
        <f>+'RECEIPTS YTD'!A14</f>
        <v>11CRIC</v>
      </c>
      <c r="B94" s="65" t="str">
        <f>+'RECEIPTS YTD'!B14</f>
        <v xml:space="preserve">Crich: St Mary                               </v>
      </c>
      <c r="C94" s="66">
        <f>+'RECEIPTS YTD'!R14</f>
        <v>30244</v>
      </c>
      <c r="D94" s="66">
        <f>+'RECEIPTS YTD'!S14</f>
        <v>10084</v>
      </c>
      <c r="E94" s="67">
        <f>+'RECEIPTS YTD'!T14</f>
        <v>0.33342150509191903</v>
      </c>
    </row>
    <row r="95" spans="1:5" x14ac:dyDescent="0.25">
      <c r="A95" s="65" t="str">
        <f>+'RECEIPTS YTD'!A52</f>
        <v>12LONG</v>
      </c>
      <c r="B95" s="65" t="str">
        <f>+'RECEIPTS YTD'!B52</f>
        <v xml:space="preserve">Longstone: St Giles                          </v>
      </c>
      <c r="C95" s="66">
        <f>+'RECEIPTS YTD'!R52</f>
        <v>27044</v>
      </c>
      <c r="D95" s="66">
        <f>+'RECEIPTS YTD'!S52</f>
        <v>9020</v>
      </c>
      <c r="E95" s="67">
        <f>+'RECEIPTS YTD'!T52</f>
        <v>0.3335305428191096</v>
      </c>
    </row>
    <row r="96" spans="1:5" x14ac:dyDescent="0.25">
      <c r="A96" s="65" t="str">
        <f>+'RECEIPTS YTD'!A123</f>
        <v>15CHHT</v>
      </c>
      <c r="B96" s="65" t="str">
        <f>+'RECEIPTS YTD'!B123</f>
        <v xml:space="preserve">Chesterfield: Holy Trinity                   </v>
      </c>
      <c r="C96" s="66">
        <f>+'RECEIPTS YTD'!R123</f>
        <v>28496</v>
      </c>
      <c r="D96" s="66">
        <f>+'RECEIPTS YTD'!S123</f>
        <v>9951.58</v>
      </c>
      <c r="E96" s="67">
        <f>+'RECEIPTS YTD'!T123</f>
        <v>0.34922725996631104</v>
      </c>
    </row>
    <row r="97" spans="1:5" x14ac:dyDescent="0.25">
      <c r="A97" s="65" t="str">
        <f>+'RECEIPTS YTD'!A25</f>
        <v>11SWGF</v>
      </c>
      <c r="B97" s="65" t="str">
        <f>+'RECEIPTS YTD'!B25</f>
        <v xml:space="preserve">South Wingfield: All Saints                  </v>
      </c>
      <c r="C97" s="66">
        <f>+'RECEIPTS YTD'!R25</f>
        <v>12113</v>
      </c>
      <c r="D97" s="66">
        <f>+'RECEIPTS YTD'!S25</f>
        <v>3032</v>
      </c>
      <c r="E97" s="67">
        <f>+'RECEIPTS YTD'!T25</f>
        <v>0.25030958474366383</v>
      </c>
    </row>
    <row r="98" spans="1:5" x14ac:dyDescent="0.25">
      <c r="A98" s="65" t="str">
        <f>+'RECEIPTS YTD'!A37</f>
        <v>12ASHF</v>
      </c>
      <c r="B98" s="65" t="str">
        <f>+'RECEIPTS YTD'!B37</f>
        <v xml:space="preserve">Ashford-in-the-Water: Holy Trinity           </v>
      </c>
      <c r="C98" s="66">
        <f>+'RECEIPTS YTD'!R37</f>
        <v>15511</v>
      </c>
      <c r="D98" s="66">
        <f>+'RECEIPTS YTD'!S37</f>
        <v>5180</v>
      </c>
      <c r="E98" s="67">
        <f>+'RECEIPTS YTD'!T37</f>
        <v>0.33395654696666882</v>
      </c>
    </row>
    <row r="99" spans="1:5" x14ac:dyDescent="0.25">
      <c r="A99" s="65" t="str">
        <f>+'RECEIPTS YTD'!A129</f>
        <v>15HEAT</v>
      </c>
      <c r="B99" s="65" t="str">
        <f>+'RECEIPTS YTD'!B129</f>
        <v xml:space="preserve">Heath: All Saints                            </v>
      </c>
      <c r="C99" s="66">
        <f>+'RECEIPTS YTD'!R129</f>
        <v>16907</v>
      </c>
      <c r="D99" s="66">
        <f>+'RECEIPTS YTD'!S129</f>
        <v>5643</v>
      </c>
      <c r="E99" s="67">
        <f>+'RECEIPTS YTD'!T129</f>
        <v>0.33376707872478856</v>
      </c>
    </row>
    <row r="100" spans="1:5" x14ac:dyDescent="0.25">
      <c r="A100" s="65" t="str">
        <f>+'RECEIPTS YTD'!A38</f>
        <v>12BAKE</v>
      </c>
      <c r="B100" s="65" t="str">
        <f>+'RECEIPTS YTD'!B38</f>
        <v xml:space="preserve">Bakewell: All Saints                         </v>
      </c>
      <c r="C100" s="66">
        <f>+'RECEIPTS YTD'!R38</f>
        <v>37060</v>
      </c>
      <c r="D100" s="66">
        <f>+'RECEIPTS YTD'!S38</f>
        <v>12371.17</v>
      </c>
      <c r="E100" s="67">
        <f>+'RECEIPTS YTD'!T38</f>
        <v>0.33381462493254183</v>
      </c>
    </row>
    <row r="101" spans="1:5" x14ac:dyDescent="0.25">
      <c r="A101" s="65" t="str">
        <f>+'RECEIPTS YTD'!A44</f>
        <v>12CAST</v>
      </c>
      <c r="B101" s="65" t="str">
        <f>+'RECEIPTS YTD'!B44</f>
        <v xml:space="preserve">Castleton: St Edmund                         </v>
      </c>
      <c r="C101" s="66">
        <f>+'RECEIPTS YTD'!R44</f>
        <v>9769</v>
      </c>
      <c r="D101" s="66">
        <f>+'RECEIPTS YTD'!S44</f>
        <v>3284.2</v>
      </c>
      <c r="E101" s="67">
        <f>+'RECEIPTS YTD'!T44</f>
        <v>0.33618589415498001</v>
      </c>
    </row>
    <row r="102" spans="1:5" x14ac:dyDescent="0.25">
      <c r="A102" s="65" t="str">
        <f>+'RECEIPTS YTD'!A185</f>
        <v>17WINS</v>
      </c>
      <c r="B102" s="65" t="str">
        <f>+'RECEIPTS YTD'!B185</f>
        <v xml:space="preserve">Winster: St John the Baptist                 </v>
      </c>
      <c r="C102" s="66">
        <f>+'RECEIPTS YTD'!R185</f>
        <v>6016</v>
      </c>
      <c r="D102" s="66">
        <f>+'RECEIPTS YTD'!S185</f>
        <v>1516</v>
      </c>
      <c r="E102" s="67">
        <f>+'RECEIPTS YTD'!T185</f>
        <v>0.25199468085106386</v>
      </c>
    </row>
    <row r="103" spans="1:5" x14ac:dyDescent="0.25">
      <c r="A103" s="65" t="str">
        <f>+'RECEIPTS YTD'!A120</f>
        <v>15BPTH</v>
      </c>
      <c r="B103" s="65" t="str">
        <f>+'RECEIPTS YTD'!B120</f>
        <v xml:space="preserve">Brampton: St Thomas                          </v>
      </c>
      <c r="C103" s="66">
        <f>+'RECEIPTS YTD'!R120</f>
        <v>68811</v>
      </c>
      <c r="D103" s="66">
        <f>+'RECEIPTS YTD'!S120</f>
        <v>23388</v>
      </c>
      <c r="E103" s="67">
        <f>+'RECEIPTS YTD'!T120</f>
        <v>0.33988751798404326</v>
      </c>
    </row>
    <row r="104" spans="1:5" x14ac:dyDescent="0.25">
      <c r="A104" s="65" t="str">
        <f>+'RECEIPTS YTD'!A23</f>
        <v>11STBR</v>
      </c>
      <c r="B104" s="65" t="str">
        <f>+'RECEIPTS YTD'!B23</f>
        <v xml:space="preserve">Stonebroom: St Peter                         </v>
      </c>
      <c r="C104" s="66">
        <f>+'RECEIPTS YTD'!R23</f>
        <v>8535</v>
      </c>
      <c r="D104" s="66">
        <f>+'RECEIPTS YTD'!S23</f>
        <v>2200</v>
      </c>
      <c r="E104" s="67">
        <f>+'RECEIPTS YTD'!T23</f>
        <v>0.25776215582893969</v>
      </c>
    </row>
    <row r="105" spans="1:5" x14ac:dyDescent="0.25">
      <c r="A105" s="65" t="str">
        <f>+'RECEIPTS YTD'!A57</f>
        <v>12TIDE</v>
      </c>
      <c r="B105" s="65" t="str">
        <f>+'RECEIPTS YTD'!B57</f>
        <v xml:space="preserve">Tideswell: St John the Baptist               </v>
      </c>
      <c r="C105" s="66">
        <f>+'RECEIPTS YTD'!R57</f>
        <v>30470</v>
      </c>
      <c r="D105" s="66">
        <f>+'RECEIPTS YTD'!S57</f>
        <v>7875</v>
      </c>
      <c r="E105" s="67">
        <f>+'RECEIPTS YTD'!T57</f>
        <v>0.25845093534624219</v>
      </c>
    </row>
    <row r="106" spans="1:5" x14ac:dyDescent="0.25">
      <c r="A106" s="65" t="str">
        <f>+'RECEIPTS YTD'!A130</f>
        <v>15LOUN</v>
      </c>
      <c r="B106" s="65" t="str">
        <f>+'RECEIPTS YTD'!B130</f>
        <v xml:space="preserve">Loundsley Green Church LEP                   </v>
      </c>
      <c r="C106" s="66">
        <f>+'RECEIPTS YTD'!R130</f>
        <v>10485</v>
      </c>
      <c r="D106" s="66">
        <f>+'RECEIPTS YTD'!S130</f>
        <v>3752</v>
      </c>
      <c r="E106" s="67">
        <f>+'RECEIPTS YTD'!T130</f>
        <v>0.35784453981878872</v>
      </c>
    </row>
    <row r="107" spans="1:5" x14ac:dyDescent="0.25">
      <c r="A107" s="65" t="str">
        <f>+'RECEIPTS YTD'!A128</f>
        <v>15HASL</v>
      </c>
      <c r="B107" s="65" t="str">
        <f>+'RECEIPTS YTD'!B128</f>
        <v xml:space="preserve">Hasland: St Paul                             </v>
      </c>
      <c r="C107" s="66">
        <f>+'RECEIPTS YTD'!R128</f>
        <v>27485</v>
      </c>
      <c r="D107" s="66">
        <f>+'RECEIPTS YTD'!S128</f>
        <v>10000</v>
      </c>
      <c r="E107" s="67">
        <f>+'RECEIPTS YTD'!T128</f>
        <v>0.36383481899217757</v>
      </c>
    </row>
    <row r="108" spans="1:5" x14ac:dyDescent="0.25">
      <c r="A108" s="65" t="str">
        <f>+'RECEIPTS YTD'!A20</f>
        <v>11SHRL</v>
      </c>
      <c r="B108" s="65" t="str">
        <f>+'RECEIPTS YTD'!B20</f>
        <v xml:space="preserve">Shirland: St Leonard                         </v>
      </c>
      <c r="C108" s="66">
        <f>+'RECEIPTS YTD'!R20</f>
        <v>12640</v>
      </c>
      <c r="D108" s="66">
        <f>+'RECEIPTS YTD'!S20</f>
        <v>4640</v>
      </c>
      <c r="E108" s="67">
        <f>+'RECEIPTS YTD'!T20</f>
        <v>0.36708860759493672</v>
      </c>
    </row>
    <row r="109" spans="1:5" x14ac:dyDescent="0.25">
      <c r="A109" s="65" t="str">
        <f>+'RECEIPTS YTD'!A100</f>
        <v>14CHLM</v>
      </c>
      <c r="B109" s="65" t="str">
        <f>+'RECEIPTS YTD'!B100</f>
        <v xml:space="preserve">Chelmorton: St John the Baptist              </v>
      </c>
      <c r="C109" s="66">
        <f>+'RECEIPTS YTD'!R100</f>
        <v>3108</v>
      </c>
      <c r="D109" s="66">
        <f>+'RECEIPTS YTD'!S100</f>
        <v>1186</v>
      </c>
      <c r="E109" s="67">
        <f>+'RECEIPTS YTD'!T100</f>
        <v>0.38159588159588159</v>
      </c>
    </row>
    <row r="110" spans="1:5" x14ac:dyDescent="0.25">
      <c r="A110" s="65" t="str">
        <f>+'RECEIPTS YTD'!A101</f>
        <v>14DVHL</v>
      </c>
      <c r="B110" s="65" t="str">
        <f>+'RECEIPTS YTD'!B101</f>
        <v xml:space="preserve">Dove Holes: St Paul                          </v>
      </c>
      <c r="C110" s="66">
        <f>+'RECEIPTS YTD'!R101</f>
        <v>5830</v>
      </c>
      <c r="D110" s="66">
        <f>+'RECEIPTS YTD'!S101</f>
        <v>2472</v>
      </c>
      <c r="E110" s="67">
        <f>+'RECEIPTS YTD'!T101</f>
        <v>0.42401372212692967</v>
      </c>
    </row>
    <row r="111" spans="1:5" x14ac:dyDescent="0.25">
      <c r="A111" s="65" t="str">
        <f>+'RECEIPTS YTD'!A174</f>
        <v>17DETH</v>
      </c>
      <c r="B111" s="65" t="str">
        <f>+'RECEIPTS YTD'!B174</f>
        <v xml:space="preserve">Dethick: St John the Baptist                 </v>
      </c>
      <c r="C111" s="66">
        <f>+'RECEIPTS YTD'!R174</f>
        <v>11042</v>
      </c>
      <c r="D111" s="66">
        <f>+'RECEIPTS YTD'!S174</f>
        <v>3800</v>
      </c>
      <c r="E111" s="67">
        <f>+'RECEIPTS YTD'!T174</f>
        <v>0.34414055424741896</v>
      </c>
    </row>
    <row r="112" spans="1:5" x14ac:dyDescent="0.25">
      <c r="A112" s="68" t="str">
        <f>+A1</f>
        <v>COMMON FUND INCOME FOR THE YEAR TO 30 April 2015</v>
      </c>
      <c r="B112" s="68"/>
    </row>
    <row r="113" spans="1:5" x14ac:dyDescent="0.25">
      <c r="A113" s="68" t="s">
        <v>592</v>
      </c>
      <c r="B113" s="68" t="s">
        <v>581</v>
      </c>
      <c r="C113" s="69" t="s">
        <v>593</v>
      </c>
      <c r="D113" s="69" t="s">
        <v>593</v>
      </c>
      <c r="E113" s="69" t="s">
        <v>593</v>
      </c>
    </row>
    <row r="114" spans="1:5" x14ac:dyDescent="0.25">
      <c r="A114" s="68"/>
      <c r="B114" s="68"/>
      <c r="C114" s="69" t="s">
        <v>598</v>
      </c>
      <c r="D114" s="69" t="s">
        <v>597</v>
      </c>
      <c r="E114" s="69" t="s">
        <v>597</v>
      </c>
    </row>
    <row r="115" spans="1:5" x14ac:dyDescent="0.25">
      <c r="A115" s="68"/>
      <c r="B115" s="68"/>
      <c r="C115" s="69" t="s">
        <v>595</v>
      </c>
      <c r="D115" s="69" t="s">
        <v>596</v>
      </c>
      <c r="E115" s="69" t="s">
        <v>596</v>
      </c>
    </row>
    <row r="116" spans="1:5" x14ac:dyDescent="0.25">
      <c r="A116" s="68" t="s">
        <v>599</v>
      </c>
      <c r="B116" s="68"/>
      <c r="C116" s="69" t="s">
        <v>275</v>
      </c>
      <c r="D116" s="69" t="s">
        <v>275</v>
      </c>
      <c r="E116" s="70" t="s">
        <v>322</v>
      </c>
    </row>
    <row r="117" spans="1:5" x14ac:dyDescent="0.25">
      <c r="A117" s="65" t="str">
        <f>+'RECEIPTS YTD'!A272</f>
        <v>24BPCC</v>
      </c>
      <c r="B117" s="65" t="str">
        <f>+'RECEIPTS YTD'!B272</f>
        <v xml:space="preserve">Belper: Christ Church                        </v>
      </c>
      <c r="C117" s="66">
        <f>+'RECEIPTS YTD'!R272</f>
        <v>37928</v>
      </c>
      <c r="D117" s="66">
        <f>+'RECEIPTS YTD'!S272</f>
        <v>5318</v>
      </c>
      <c r="E117" s="67">
        <f>+'RECEIPTS YTD'!T272</f>
        <v>0.14021303522463616</v>
      </c>
    </row>
    <row r="118" spans="1:5" x14ac:dyDescent="0.25">
      <c r="A118" s="65" t="str">
        <f>+'RECEIPTS YTD'!A418</f>
        <v>29WHLL</v>
      </c>
      <c r="B118" s="65" t="str">
        <f>+'RECEIPTS YTD'!B418</f>
        <v xml:space="preserve">Winshill: St Mark                            </v>
      </c>
      <c r="C118" s="66">
        <f>+'RECEIPTS YTD'!R418</f>
        <v>28510</v>
      </c>
      <c r="D118" s="66">
        <f>+'RECEIPTS YTD'!S418</f>
        <v>3000</v>
      </c>
      <c r="E118" s="67">
        <f>+'RECEIPTS YTD'!T418</f>
        <v>0.1052262364082778</v>
      </c>
    </row>
    <row r="119" spans="1:5" x14ac:dyDescent="0.25">
      <c r="A119" s="65" t="str">
        <f>+'RECEIPTS YTD'!A406</f>
        <v>29HRTH</v>
      </c>
      <c r="B119" s="65" t="str">
        <f>+'RECEIPTS YTD'!B406</f>
        <v xml:space="preserve">Hartshorne: St Peter                         </v>
      </c>
      <c r="C119" s="66">
        <f>+'RECEIPTS YTD'!R406</f>
        <v>23704</v>
      </c>
      <c r="D119" s="66">
        <f>+'RECEIPTS YTD'!S406</f>
        <v>0</v>
      </c>
      <c r="E119" s="67">
        <f>+'RECEIPTS YTD'!T406</f>
        <v>0</v>
      </c>
    </row>
    <row r="120" spans="1:5" x14ac:dyDescent="0.25">
      <c r="A120" s="65" t="str">
        <f>+'RECEIPTS YTD'!A297</f>
        <v>25CODN</v>
      </c>
      <c r="B120" s="65" t="str">
        <f>+'RECEIPTS YTD'!B297</f>
        <v xml:space="preserve">Codnor: St James                             </v>
      </c>
      <c r="C120" s="66">
        <f>+'RECEIPTS YTD'!R297</f>
        <v>21372</v>
      </c>
      <c r="D120" s="66">
        <f>+'RECEIPTS YTD'!S297</f>
        <v>1000</v>
      </c>
      <c r="E120" s="67">
        <f>+'RECEIPTS YTD'!T297</f>
        <v>4.6790192775594236E-2</v>
      </c>
    </row>
    <row r="121" spans="1:5" x14ac:dyDescent="0.25">
      <c r="A121" s="65" t="str">
        <f>+'RECEIPTS YTD'!A233</f>
        <v>22DYLK</v>
      </c>
      <c r="B121" s="65" t="str">
        <f>+'RECEIPTS YTD'!B233</f>
        <v xml:space="preserve">Derby: St Luke                               </v>
      </c>
      <c r="C121" s="66">
        <f>+'RECEIPTS YTD'!R233</f>
        <v>19735</v>
      </c>
      <c r="D121" s="66">
        <f>+'RECEIPTS YTD'!S233</f>
        <v>1000</v>
      </c>
      <c r="E121" s="67">
        <f>+'RECEIPTS YTD'!T233</f>
        <v>5.0671395996959717E-2</v>
      </c>
    </row>
    <row r="122" spans="1:5" x14ac:dyDescent="0.25">
      <c r="A122" s="65" t="str">
        <f>+'RECEIPTS YTD'!A276</f>
        <v>24HAZE</v>
      </c>
      <c r="B122" s="65" t="str">
        <f>+'RECEIPTS YTD'!B276</f>
        <v xml:space="preserve">Hazelwood: St John the Evangelist            </v>
      </c>
      <c r="C122" s="66">
        <f>+'RECEIPTS YTD'!R276</f>
        <v>16500</v>
      </c>
      <c r="D122" s="66">
        <f>+'RECEIPTS YTD'!S276</f>
        <v>0</v>
      </c>
      <c r="E122" s="67">
        <f>+'RECEIPTS YTD'!T276</f>
        <v>0</v>
      </c>
    </row>
    <row r="123" spans="1:5" x14ac:dyDescent="0.25">
      <c r="A123" s="65" t="str">
        <f>+'RECEIPTS YTD'!A409</f>
        <v>29NETH</v>
      </c>
      <c r="B123" s="65" t="str">
        <f>+'RECEIPTS YTD'!B409</f>
        <v xml:space="preserve">Netherseal: St Peter                         </v>
      </c>
      <c r="C123" s="66">
        <f>+'RECEIPTS YTD'!R409</f>
        <v>16095</v>
      </c>
      <c r="D123" s="66">
        <f>+'RECEIPTS YTD'!S409</f>
        <v>0</v>
      </c>
      <c r="E123" s="67">
        <f>+'RECEIPTS YTD'!T409</f>
        <v>0</v>
      </c>
    </row>
    <row r="124" spans="1:5" x14ac:dyDescent="0.25">
      <c r="A124" s="65" t="str">
        <f>+'RECEIPTS YTD'!A228</f>
        <v>22CHPH</v>
      </c>
      <c r="B124" s="65" t="str">
        <f>+'RECEIPTS YTD'!B228</f>
        <v xml:space="preserve">Chaddesden: St Philip                        </v>
      </c>
      <c r="C124" s="66">
        <f>+'RECEIPTS YTD'!R228</f>
        <v>16042</v>
      </c>
      <c r="D124" s="66">
        <f>+'RECEIPTS YTD'!S228</f>
        <v>0</v>
      </c>
      <c r="E124" s="67">
        <f>+'RECEIPTS YTD'!T228</f>
        <v>0</v>
      </c>
    </row>
    <row r="125" spans="1:5" x14ac:dyDescent="0.25">
      <c r="A125" s="65" t="str">
        <f>+'RECEIPTS YTD'!A280</f>
        <v>24LTEA</v>
      </c>
      <c r="B125" s="65" t="str">
        <f>+'RECEIPTS YTD'!B280</f>
        <v xml:space="preserve">Little Eaton: St Paul                        </v>
      </c>
      <c r="C125" s="66">
        <f>+'RECEIPTS YTD'!R280</f>
        <v>15326</v>
      </c>
      <c r="D125" s="66">
        <f>+'RECEIPTS YTD'!S280</f>
        <v>0</v>
      </c>
      <c r="E125" s="67">
        <f>+'RECEIPTS YTD'!T280</f>
        <v>0</v>
      </c>
    </row>
    <row r="126" spans="1:5" x14ac:dyDescent="0.25">
      <c r="A126" s="65" t="str">
        <f>+'RECEIPTS YTD'!A400</f>
        <v>29BRET</v>
      </c>
      <c r="B126" s="65" t="str">
        <f>+'RECEIPTS YTD'!B400</f>
        <v xml:space="preserve">Bretby: St Wystan                            </v>
      </c>
      <c r="C126" s="66">
        <f>+'RECEIPTS YTD'!R400</f>
        <v>14349</v>
      </c>
      <c r="D126" s="66">
        <f>+'RECEIPTS YTD'!S400</f>
        <v>0</v>
      </c>
      <c r="E126" s="67">
        <f>+'RECEIPTS YTD'!T400</f>
        <v>0</v>
      </c>
    </row>
    <row r="127" spans="1:5" x14ac:dyDescent="0.25">
      <c r="A127" s="65" t="str">
        <f>+'RECEIPTS YTD'!A410</f>
        <v>29NEWH</v>
      </c>
      <c r="B127" s="65" t="str">
        <f>+'RECEIPTS YTD'!B410</f>
        <v xml:space="preserve">Newhall: St John                             </v>
      </c>
      <c r="C127" s="66">
        <f>+'RECEIPTS YTD'!R410</f>
        <v>13597</v>
      </c>
      <c r="D127" s="66">
        <f>+'RECEIPTS YTD'!S410</f>
        <v>0</v>
      </c>
      <c r="E127" s="67">
        <f>+'RECEIPTS YTD'!T410</f>
        <v>0</v>
      </c>
    </row>
    <row r="128" spans="1:5" x14ac:dyDescent="0.25">
      <c r="A128" s="65" t="str">
        <f>+'RECEIPTS YTD'!A321</f>
        <v>26ILJE</v>
      </c>
      <c r="B128" s="65" t="str">
        <f>+'RECEIPTS YTD'!B321</f>
        <v xml:space="preserve">Ilkeston: St John the Evangelist             </v>
      </c>
      <c r="C128" s="66">
        <f>+'RECEIPTS YTD'!R321</f>
        <v>11312</v>
      </c>
      <c r="D128" s="66">
        <f>+'RECEIPTS YTD'!S321</f>
        <v>0</v>
      </c>
      <c r="E128" s="67">
        <f>+'RECEIPTS YTD'!T321</f>
        <v>0</v>
      </c>
    </row>
    <row r="129" spans="1:5" x14ac:dyDescent="0.25">
      <c r="A129" s="65" t="str">
        <f>+'RECEIPTS YTD'!A230</f>
        <v>22DYAN</v>
      </c>
      <c r="B129" s="65" t="str">
        <f>+'RECEIPTS YTD'!B230</f>
        <v xml:space="preserve">Derby: St Anne                               </v>
      </c>
      <c r="C129" s="66">
        <f>+'RECEIPTS YTD'!R230</f>
        <v>11079</v>
      </c>
      <c r="D129" s="66">
        <f>+'RECEIPTS YTD'!S230</f>
        <v>0</v>
      </c>
      <c r="E129" s="67">
        <f>+'RECEIPTS YTD'!T230</f>
        <v>0</v>
      </c>
    </row>
    <row r="130" spans="1:5" x14ac:dyDescent="0.25">
      <c r="A130" s="65" t="str">
        <f>+'RECEIPTS YTD'!A236</f>
        <v>22MCKF</v>
      </c>
      <c r="B130" s="65" t="str">
        <f>+'RECEIPTS YTD'!B236</f>
        <v xml:space="preserve">Mackworth: St Francis                        </v>
      </c>
      <c r="C130" s="66">
        <f>+'RECEIPTS YTD'!R236</f>
        <v>11011</v>
      </c>
      <c r="D130" s="66">
        <f>+'RECEIPTS YTD'!S236</f>
        <v>0</v>
      </c>
      <c r="E130" s="67">
        <f>+'RECEIPTS YTD'!T236</f>
        <v>0</v>
      </c>
    </row>
    <row r="131" spans="1:5" x14ac:dyDescent="0.25">
      <c r="A131" s="65" t="str">
        <f>+'RECEIPTS YTD'!A420</f>
        <v>29WLTT</v>
      </c>
      <c r="B131" s="65" t="str">
        <f>+'RECEIPTS YTD'!B420</f>
        <v xml:space="preserve">Walton-on-Trent: St Laurence                 </v>
      </c>
      <c r="C131" s="66">
        <f>+'RECEIPTS YTD'!R420</f>
        <v>9840</v>
      </c>
      <c r="D131" s="66">
        <f>+'RECEIPTS YTD'!S420</f>
        <v>0</v>
      </c>
      <c r="E131" s="67">
        <f>+'RECEIPTS YTD'!T420</f>
        <v>0</v>
      </c>
    </row>
    <row r="132" spans="1:5" x14ac:dyDescent="0.25">
      <c r="A132" s="65" t="str">
        <f>+'RECEIPTS YTD'!A301</f>
        <v>25HRWH</v>
      </c>
      <c r="B132" s="65" t="str">
        <f>+'RECEIPTS YTD'!B301</f>
        <v xml:space="preserve">Horsley Woodhouse: St Susanna                </v>
      </c>
      <c r="C132" s="66">
        <f>+'RECEIPTS YTD'!R301</f>
        <v>8911</v>
      </c>
      <c r="D132" s="66">
        <f>+'RECEIPTS YTD'!S301</f>
        <v>911</v>
      </c>
      <c r="E132" s="67">
        <f>+'RECEIPTS YTD'!T301</f>
        <v>0.10223319492761755</v>
      </c>
    </row>
    <row r="133" spans="1:5" x14ac:dyDescent="0.25">
      <c r="A133" s="65" t="str">
        <f>+'RECEIPTS YTD'!A208</f>
        <v>21NORB</v>
      </c>
      <c r="B133" s="65" t="str">
        <f>+'RECEIPTS YTD'!B208</f>
        <v xml:space="preserve">Norbury: St Mary &amp; St Barlock                </v>
      </c>
      <c r="C133" s="66">
        <f>+'RECEIPTS YTD'!R208</f>
        <v>8902</v>
      </c>
      <c r="D133" s="66">
        <f>+'RECEIPTS YTD'!S208</f>
        <v>0</v>
      </c>
      <c r="E133" s="67">
        <f>+'RECEIPTS YTD'!T208</f>
        <v>0</v>
      </c>
    </row>
    <row r="134" spans="1:5" x14ac:dyDescent="0.25">
      <c r="A134" s="65" t="str">
        <f>+'RECEIPTS YTD'!A383</f>
        <v>28SHAR</v>
      </c>
      <c r="B134" s="65" t="str">
        <f>+'RECEIPTS YTD'!B383</f>
        <v xml:space="preserve">Shardlow &amp; Great Wilne: St James             </v>
      </c>
      <c r="C134" s="66">
        <f>+'RECEIPTS YTD'!R383</f>
        <v>8290</v>
      </c>
      <c r="D134" s="66">
        <f>+'RECEIPTS YTD'!S383</f>
        <v>0</v>
      </c>
      <c r="E134" s="67">
        <f>+'RECEIPTS YTD'!T383</f>
        <v>0</v>
      </c>
    </row>
    <row r="135" spans="1:5" x14ac:dyDescent="0.25">
      <c r="A135" s="65" t="str">
        <f>+'RECEIPTS YTD'!A234</f>
        <v>22DYMK</v>
      </c>
      <c r="B135" s="65" t="str">
        <f>+'RECEIPTS YTD'!B234</f>
        <v xml:space="preserve">Derby: St Mark                               </v>
      </c>
      <c r="C135" s="66">
        <f>+'RECEIPTS YTD'!R234</f>
        <v>8111</v>
      </c>
      <c r="D135" s="66">
        <f>+'RECEIPTS YTD'!S234</f>
        <v>0</v>
      </c>
      <c r="E135" s="67">
        <f>+'RECEIPTS YTD'!T234</f>
        <v>0</v>
      </c>
    </row>
    <row r="136" spans="1:5" x14ac:dyDescent="0.25">
      <c r="A136" s="65" t="str">
        <f>+'RECEIPTS YTD'!A377</f>
        <v>28BARR</v>
      </c>
      <c r="B136" s="65" t="str">
        <f>+'RECEIPTS YTD'!B377</f>
        <v xml:space="preserve">Barrow-on-Trent: St Wilfrid                  </v>
      </c>
      <c r="C136" s="66">
        <f>+'RECEIPTS YTD'!R377</f>
        <v>7559</v>
      </c>
      <c r="D136" s="66">
        <f>+'RECEIPTS YTD'!S377</f>
        <v>0</v>
      </c>
      <c r="E136" s="67">
        <f>+'RECEIPTS YTD'!T377</f>
        <v>0</v>
      </c>
    </row>
    <row r="137" spans="1:5" x14ac:dyDescent="0.25">
      <c r="A137" s="65" t="str">
        <f>+'RECEIPTS YTD'!A271</f>
        <v>24AMBE</v>
      </c>
      <c r="B137" s="65" t="str">
        <f>+'RECEIPTS YTD'!B271</f>
        <v xml:space="preserve">Ambergate: St Anne                           </v>
      </c>
      <c r="C137" s="66">
        <f>+'RECEIPTS YTD'!R271</f>
        <v>6641</v>
      </c>
      <c r="D137" s="66">
        <f>+'RECEIPTS YTD'!S271</f>
        <v>0</v>
      </c>
      <c r="E137" s="67">
        <f>+'RECEIPTS YTD'!T271</f>
        <v>0</v>
      </c>
    </row>
    <row r="138" spans="1:5" x14ac:dyDescent="0.25">
      <c r="A138" s="65" t="str">
        <f>+'RECEIPTS YTD'!A359</f>
        <v>27SCRO</v>
      </c>
      <c r="B138" s="65" t="str">
        <f>+'RECEIPTS YTD'!B359</f>
        <v xml:space="preserve">Scropton: St Paul                            </v>
      </c>
      <c r="C138" s="66">
        <f>+'RECEIPTS YTD'!R359</f>
        <v>6052</v>
      </c>
      <c r="D138" s="66">
        <f>+'RECEIPTS YTD'!S359</f>
        <v>0</v>
      </c>
      <c r="E138" s="67">
        <f>+'RECEIPTS YTD'!T359</f>
        <v>0</v>
      </c>
    </row>
    <row r="139" spans="1:5" x14ac:dyDescent="0.25">
      <c r="A139" s="65" t="str">
        <f>+'RECEIPTS YTD'!A389</f>
        <v>28WTMY</v>
      </c>
      <c r="B139" s="65" t="str">
        <f>+'RECEIPTS YTD'!B389</f>
        <v xml:space="preserve">Weston-on-Trent: St Mary the Virgin          </v>
      </c>
      <c r="C139" s="66">
        <f>+'RECEIPTS YTD'!R389</f>
        <v>6044</v>
      </c>
      <c r="D139" s="66">
        <f>+'RECEIPTS YTD'!S389</f>
        <v>0</v>
      </c>
      <c r="E139" s="67">
        <f>+'RECEIPTS YTD'!T389</f>
        <v>0</v>
      </c>
    </row>
    <row r="140" spans="1:5" x14ac:dyDescent="0.25">
      <c r="A140" s="65" t="str">
        <f>+'RECEIPTS YTD'!A402</f>
        <v>29CROX</v>
      </c>
      <c r="B140" s="65" t="str">
        <f>+'RECEIPTS YTD'!B402</f>
        <v xml:space="preserve">Croxall cum Oakley: St John Baptist          </v>
      </c>
      <c r="C140" s="66">
        <f>+'RECEIPTS YTD'!R402</f>
        <v>5973</v>
      </c>
      <c r="D140" s="66">
        <f>+'RECEIPTS YTD'!S402</f>
        <v>2869</v>
      </c>
      <c r="E140" s="67">
        <f>+'RECEIPTS YTD'!T402</f>
        <v>0.4803281433115687</v>
      </c>
    </row>
    <row r="141" spans="1:5" x14ac:dyDescent="0.25">
      <c r="A141" s="65" t="str">
        <f>+'RECEIPTS YTD'!A381</f>
        <v>28ELVA</v>
      </c>
      <c r="B141" s="65" t="str">
        <f>+'RECEIPTS YTD'!B381</f>
        <v>Elvaston-cum-Thulston-cum-Ambaston</v>
      </c>
      <c r="C141" s="66">
        <f>+'RECEIPTS YTD'!R381</f>
        <v>5651</v>
      </c>
      <c r="D141" s="66">
        <f>+'RECEIPTS YTD'!S381</f>
        <v>0</v>
      </c>
      <c r="E141" s="67">
        <f>+'RECEIPTS YTD'!T381</f>
        <v>0</v>
      </c>
    </row>
    <row r="142" spans="1:5" x14ac:dyDescent="0.25">
      <c r="A142" s="65" t="str">
        <f>+'RECEIPTS YTD'!A388</f>
        <v>28TWYF</v>
      </c>
      <c r="B142" s="65" t="str">
        <f>+'RECEIPTS YTD'!B388</f>
        <v xml:space="preserve">Twyford: St Andrew                           </v>
      </c>
      <c r="C142" s="66">
        <f>+'RECEIPTS YTD'!R388</f>
        <v>5231</v>
      </c>
      <c r="D142" s="66">
        <f>+'RECEIPTS YTD'!S388</f>
        <v>1300</v>
      </c>
      <c r="E142" s="67">
        <f>+'RECEIPTS YTD'!T388</f>
        <v>0.24851844771554196</v>
      </c>
    </row>
    <row r="143" spans="1:5" x14ac:dyDescent="0.25">
      <c r="A143" s="65" t="str">
        <f>+'RECEIPTS YTD'!A250</f>
        <v>23DYBT</v>
      </c>
      <c r="B143" s="65" t="str">
        <f>+'RECEIPTS YTD'!B250</f>
        <v xml:space="preserve">Derby: St Bartholomew                        </v>
      </c>
      <c r="C143" s="66">
        <f>+'RECEIPTS YTD'!R250</f>
        <v>5174</v>
      </c>
      <c r="D143" s="66">
        <f>+'RECEIPTS YTD'!S250</f>
        <v>0</v>
      </c>
      <c r="E143" s="67">
        <f>+'RECEIPTS YTD'!T250</f>
        <v>0</v>
      </c>
    </row>
    <row r="144" spans="1:5" x14ac:dyDescent="0.25">
      <c r="A144" s="65" t="str">
        <f>+'RECEIPTS YTD'!A401</f>
        <v>29COTO</v>
      </c>
      <c r="B144" s="65" t="str">
        <f>+'RECEIPTS YTD'!B401</f>
        <v xml:space="preserve">Coton in the Elms: St Mary                   </v>
      </c>
      <c r="C144" s="66">
        <f>+'RECEIPTS YTD'!R401</f>
        <v>4836</v>
      </c>
      <c r="D144" s="66">
        <f>+'RECEIPTS YTD'!S401</f>
        <v>800</v>
      </c>
      <c r="E144" s="67">
        <f>+'RECEIPTS YTD'!T401</f>
        <v>0.16542597187758479</v>
      </c>
    </row>
    <row r="145" spans="1:5" x14ac:dyDescent="0.25">
      <c r="A145" s="65" t="str">
        <f>+'RECEIPTS YTD'!A214</f>
        <v>21TISS</v>
      </c>
      <c r="B145" s="65" t="str">
        <f>+'RECEIPTS YTD'!B214</f>
        <v xml:space="preserve">Tissington: St Mary                          </v>
      </c>
      <c r="C145" s="66">
        <f>+'RECEIPTS YTD'!R214</f>
        <v>3912</v>
      </c>
      <c r="D145" s="66">
        <f>+'RECEIPTS YTD'!S214</f>
        <v>0</v>
      </c>
      <c r="E145" s="67">
        <f>+'RECEIPTS YTD'!T214</f>
        <v>0</v>
      </c>
    </row>
    <row r="146" spans="1:5" x14ac:dyDescent="0.25">
      <c r="A146" s="65" t="str">
        <f>+'RECEIPTS YTD'!A199</f>
        <v>21ATLO</v>
      </c>
      <c r="B146" s="65" t="str">
        <f>+'RECEIPTS YTD'!B199</f>
        <v xml:space="preserve">Atlow: St Philip &amp; St James                  </v>
      </c>
      <c r="C146" s="66">
        <f>+'RECEIPTS YTD'!R199</f>
        <v>3732</v>
      </c>
      <c r="D146" s="66">
        <f>+'RECEIPTS YTD'!S199</f>
        <v>0</v>
      </c>
      <c r="E146" s="67">
        <f>+'RECEIPTS YTD'!T199</f>
        <v>0</v>
      </c>
    </row>
    <row r="147" spans="1:5" x14ac:dyDescent="0.25">
      <c r="A147" s="65" t="str">
        <f>+'RECEIPTS YTD'!A197</f>
        <v>21ALSO</v>
      </c>
      <c r="B147" s="65" t="str">
        <f>+'RECEIPTS YTD'!B197</f>
        <v xml:space="preserve">Alsop-en-le-Dale: St Michael &amp; All Angels    </v>
      </c>
      <c r="C147" s="66">
        <f>+'RECEIPTS YTD'!R197</f>
        <v>3702</v>
      </c>
      <c r="D147" s="66">
        <f>+'RECEIPTS YTD'!S197</f>
        <v>700</v>
      </c>
      <c r="E147" s="67">
        <f>+'RECEIPTS YTD'!T197</f>
        <v>0.18908698001080498</v>
      </c>
    </row>
    <row r="148" spans="1:5" x14ac:dyDescent="0.25">
      <c r="A148" s="65" t="str">
        <f>+'RECEIPTS YTD'!A384</f>
        <v>28SMIS</v>
      </c>
      <c r="B148" s="65" t="str">
        <f>+'RECEIPTS YTD'!B384</f>
        <v xml:space="preserve">Smisby: St James                             </v>
      </c>
      <c r="C148" s="66">
        <f>+'RECEIPTS YTD'!R384</f>
        <v>3275</v>
      </c>
      <c r="D148" s="66">
        <f>+'RECEIPTS YTD'!S384</f>
        <v>363.88</v>
      </c>
      <c r="E148" s="67">
        <f>+'RECEIPTS YTD'!T384</f>
        <v>0.11110839694656488</v>
      </c>
    </row>
    <row r="149" spans="1:5" x14ac:dyDescent="0.25">
      <c r="A149" s="65" t="str">
        <f>+'RECEIPTS YTD'!A386</f>
        <v>28SWAR</v>
      </c>
      <c r="B149" s="65" t="str">
        <f>+'RECEIPTS YTD'!B386</f>
        <v xml:space="preserve">Swarkestone: St James                        </v>
      </c>
      <c r="C149" s="66">
        <f>+'RECEIPTS YTD'!R386</f>
        <v>3266</v>
      </c>
      <c r="D149" s="66">
        <f>+'RECEIPTS YTD'!S386</f>
        <v>0</v>
      </c>
      <c r="E149" s="67">
        <f>+'RECEIPTS YTD'!T386</f>
        <v>0</v>
      </c>
    </row>
    <row r="150" spans="1:5" x14ac:dyDescent="0.25">
      <c r="A150" s="65" t="str">
        <f>+'RECEIPTS YTD'!A358</f>
        <v>27RADB</v>
      </c>
      <c r="B150" s="65" t="str">
        <f>+'RECEIPTS YTD'!B358</f>
        <v xml:space="preserve">Radbourne: St Andrew                         </v>
      </c>
      <c r="C150" s="66">
        <f>+'RECEIPTS YTD'!R358</f>
        <v>3072</v>
      </c>
      <c r="D150" s="66">
        <f>+'RECEIPTS YTD'!S358</f>
        <v>0</v>
      </c>
      <c r="E150" s="67">
        <f>+'RECEIPTS YTD'!T358</f>
        <v>0</v>
      </c>
    </row>
    <row r="151" spans="1:5" x14ac:dyDescent="0.25">
      <c r="A151" s="65" t="str">
        <f>+'RECEIPTS YTD'!A414</f>
        <v>29ROSL</v>
      </c>
      <c r="B151" s="65" t="str">
        <f>+'RECEIPTS YTD'!B414</f>
        <v xml:space="preserve">Rosliston: St Mary                           </v>
      </c>
      <c r="C151" s="66">
        <f>+'RECEIPTS YTD'!R414</f>
        <v>2265</v>
      </c>
      <c r="D151" s="66">
        <f>+'RECEIPTS YTD'!S414</f>
        <v>0</v>
      </c>
      <c r="E151" s="67">
        <f>+'RECEIPTS YTD'!T414</f>
        <v>0</v>
      </c>
    </row>
    <row r="152" spans="1:5" x14ac:dyDescent="0.25">
      <c r="A152" s="65" t="str">
        <f>+'RECEIPTS YTD'!A363</f>
        <v>27TRUS</v>
      </c>
      <c r="B152" s="65" t="str">
        <f>+'RECEIPTS YTD'!B363</f>
        <v xml:space="preserve">Trusley: All Saints                          </v>
      </c>
      <c r="C152" s="66">
        <f>+'RECEIPTS YTD'!R363</f>
        <v>1495</v>
      </c>
      <c r="D152" s="66">
        <f>+'RECEIPTS YTD'!S363</f>
        <v>750</v>
      </c>
      <c r="E152" s="67">
        <f>+'RECEIPTS YTD'!T363</f>
        <v>0.50167224080267558</v>
      </c>
    </row>
    <row r="153" spans="1:5" x14ac:dyDescent="0.25">
      <c r="A153" s="65" t="str">
        <f>+'RECEIPTS YTD'!A204</f>
        <v>21FENN</v>
      </c>
      <c r="B153" s="65" t="str">
        <f>+'RECEIPTS YTD'!B204</f>
        <v xml:space="preserve">Fenny Bentley: St Edmund King &amp; Martyr       </v>
      </c>
      <c r="C153" s="66">
        <f>+'RECEIPTS YTD'!R204</f>
        <v>1107</v>
      </c>
      <c r="D153" s="66">
        <f>+'RECEIPTS YTD'!S204</f>
        <v>0</v>
      </c>
      <c r="E153" s="67">
        <f>+'RECEIPTS YTD'!T204</f>
        <v>0</v>
      </c>
    </row>
    <row r="154" spans="1:5" x14ac:dyDescent="0.25">
      <c r="A154" s="65" t="str">
        <f>+'RECEIPTS YTD'!A411</f>
        <v>29NEWT</v>
      </c>
      <c r="B154" s="65" t="str">
        <f>+'RECEIPTS YTD'!B411</f>
        <v xml:space="preserve">Newton Solney: St Mary the Virgin            </v>
      </c>
      <c r="C154" s="66">
        <f>+'RECEIPTS YTD'!R411</f>
        <v>10636</v>
      </c>
      <c r="D154" s="66">
        <f>+'RECEIPTS YTD'!S411</f>
        <v>500</v>
      </c>
      <c r="E154" s="67">
        <f>+'RECEIPTS YTD'!T411</f>
        <v>4.7010154193305752E-2</v>
      </c>
    </row>
    <row r="155" spans="1:5" x14ac:dyDescent="0.25">
      <c r="A155" s="65" t="str">
        <f>+'RECEIPTS YTD'!A353</f>
        <v>27HATT</v>
      </c>
      <c r="B155" s="65" t="str">
        <f>+'RECEIPTS YTD'!B353</f>
        <v xml:space="preserve">Hatton: All Saints                           </v>
      </c>
      <c r="C155" s="66">
        <f>+'RECEIPTS YTD'!R353</f>
        <v>14647</v>
      </c>
      <c r="D155" s="66">
        <f>+'RECEIPTS YTD'!S353</f>
        <v>2700</v>
      </c>
      <c r="E155" s="67">
        <f>+'RECEIPTS YTD'!T353</f>
        <v>0.18433808971120366</v>
      </c>
    </row>
    <row r="156" spans="1:5" x14ac:dyDescent="0.25">
      <c r="A156" s="65" t="str">
        <f>+'RECEIPTS YTD'!A415</f>
        <v>29SPHI</v>
      </c>
      <c r="B156" s="65" t="str">
        <f>+'RECEIPTS YTD'!B415</f>
        <v xml:space="preserve">Stapenhill: Immanuel                         </v>
      </c>
      <c r="C156" s="66">
        <f>+'RECEIPTS YTD'!R415</f>
        <v>9973</v>
      </c>
      <c r="D156" s="66">
        <f>+'RECEIPTS YTD'!S415</f>
        <v>800</v>
      </c>
      <c r="E156" s="67">
        <f>+'RECEIPTS YTD'!T415</f>
        <v>8.0216584778903033E-2</v>
      </c>
    </row>
    <row r="157" spans="1:5" x14ac:dyDescent="0.25">
      <c r="A157" s="65" t="str">
        <f>+'RECEIPTS YTD'!A329</f>
        <v>26SAND</v>
      </c>
      <c r="B157" s="65" t="str">
        <f>+'RECEIPTS YTD'!B329</f>
        <v xml:space="preserve">Sandiacre: St Giles                          </v>
      </c>
      <c r="C157" s="66">
        <f>+'RECEIPTS YTD'!R329</f>
        <v>27151</v>
      </c>
      <c r="D157" s="66">
        <f>+'RECEIPTS YTD'!S329</f>
        <v>9050.32</v>
      </c>
      <c r="E157" s="67">
        <f>+'RECEIPTS YTD'!T329</f>
        <v>0.33333284225258736</v>
      </c>
    </row>
    <row r="158" spans="1:5" x14ac:dyDescent="0.25">
      <c r="A158" s="65" t="str">
        <f>+'RECEIPTS YTD'!A270</f>
        <v>24ALNC</v>
      </c>
      <c r="B158" s="65" t="str">
        <f>+'RECEIPTS YTD'!B270</f>
        <v xml:space="preserve">Allestree: St Nicholas                       </v>
      </c>
      <c r="C158" s="66">
        <f>+'RECEIPTS YTD'!R270</f>
        <v>42501</v>
      </c>
      <c r="D158" s="66">
        <f>+'RECEIPTS YTD'!S270</f>
        <v>10625.25</v>
      </c>
      <c r="E158" s="67">
        <f>+'RECEIPTS YTD'!T270</f>
        <v>0.25</v>
      </c>
    </row>
    <row r="159" spans="1:5" x14ac:dyDescent="0.25">
      <c r="A159" s="65" t="str">
        <f>+'RECEIPTS YTD'!A349</f>
        <v>27DALB</v>
      </c>
      <c r="B159" s="65" t="str">
        <f>+'RECEIPTS YTD'!B349</f>
        <v xml:space="preserve">Dalbury: All Saints                          </v>
      </c>
      <c r="C159" s="66">
        <f>+'RECEIPTS YTD'!R349</f>
        <v>1407</v>
      </c>
      <c r="D159" s="66">
        <f>+'RECEIPTS YTD'!S349</f>
        <v>117.25</v>
      </c>
      <c r="E159" s="67">
        <f>+'RECEIPTS YTD'!T349</f>
        <v>8.3333333333333329E-2</v>
      </c>
    </row>
    <row r="160" spans="1:5" x14ac:dyDescent="0.25">
      <c r="A160" s="65" t="str">
        <f>+'RECEIPTS YTD'!A304</f>
        <v>25MARL</v>
      </c>
      <c r="B160" s="65" t="str">
        <f>+'RECEIPTS YTD'!B304</f>
        <v xml:space="preserve">Marlpool: All Saints                         </v>
      </c>
      <c r="C160" s="66">
        <f>+'RECEIPTS YTD'!R304</f>
        <v>11609</v>
      </c>
      <c r="D160" s="66">
        <f>+'RECEIPTS YTD'!S304</f>
        <v>1000</v>
      </c>
      <c r="E160" s="67">
        <f>+'RECEIPTS YTD'!T304</f>
        <v>8.6140063743647174E-2</v>
      </c>
    </row>
    <row r="161" spans="1:5" x14ac:dyDescent="0.25">
      <c r="A161" s="65" t="str">
        <f>+'RECEIPTS YTD'!A412</f>
        <v>29OSMT</v>
      </c>
      <c r="B161" s="65" t="str">
        <f>+'RECEIPTS YTD'!B412</f>
        <v xml:space="preserve">Overseal: St Matthew                         </v>
      </c>
      <c r="C161" s="66">
        <f>+'RECEIPTS YTD'!R412</f>
        <v>7185</v>
      </c>
      <c r="D161" s="66">
        <f>+'RECEIPTS YTD'!S412</f>
        <v>1400</v>
      </c>
      <c r="E161" s="67">
        <f>+'RECEIPTS YTD'!T412</f>
        <v>0.19485038274182323</v>
      </c>
    </row>
    <row r="162" spans="1:5" x14ac:dyDescent="0.25">
      <c r="A162" s="65" t="str">
        <f>+'RECEIPTS YTD'!A282</f>
        <v>24MLFH</v>
      </c>
      <c r="B162" s="65" t="str">
        <f>+'RECEIPTS YTD'!B282</f>
        <v xml:space="preserve">Milford: Holy Trinity                        </v>
      </c>
      <c r="C162" s="66">
        <f>+'RECEIPTS YTD'!R282</f>
        <v>4687</v>
      </c>
      <c r="D162" s="66">
        <f>+'RECEIPTS YTD'!S282</f>
        <v>500</v>
      </c>
      <c r="E162" s="67">
        <f>+'RECEIPTS YTD'!T282</f>
        <v>0.10667804565820355</v>
      </c>
    </row>
    <row r="163" spans="1:5" x14ac:dyDescent="0.25">
      <c r="A163" s="65" t="str">
        <f>+'RECEIPTS YTD'!A300</f>
        <v>25HRCL</v>
      </c>
      <c r="B163" s="65" t="str">
        <f>+'RECEIPTS YTD'!B300</f>
        <v xml:space="preserve">Horsley: St Clement                          </v>
      </c>
      <c r="C163" s="66">
        <f>+'RECEIPTS YTD'!R300</f>
        <v>24490</v>
      </c>
      <c r="D163" s="66">
        <f>+'RECEIPTS YTD'!S300</f>
        <v>5000</v>
      </c>
      <c r="E163" s="67">
        <f>+'RECEIPTS YTD'!T300</f>
        <v>0.20416496529195591</v>
      </c>
    </row>
    <row r="164" spans="1:5" x14ac:dyDescent="0.25">
      <c r="A164" s="65" t="str">
        <f>+'RECEIPTS YTD'!A299</f>
        <v>25HEAN</v>
      </c>
      <c r="B164" s="65" t="str">
        <f>+'RECEIPTS YTD'!B299</f>
        <v xml:space="preserve">Heanor: St Lawrence                          </v>
      </c>
      <c r="C164" s="66">
        <f>+'RECEIPTS YTD'!R299</f>
        <v>16173</v>
      </c>
      <c r="D164" s="66">
        <f>+'RECEIPTS YTD'!S299</f>
        <v>2000</v>
      </c>
      <c r="E164" s="67">
        <f>+'RECEIPTS YTD'!T299</f>
        <v>0.12366289494837074</v>
      </c>
    </row>
    <row r="165" spans="1:5" x14ac:dyDescent="0.25">
      <c r="A165" s="65" t="str">
        <f>+'RECEIPTS YTD'!A327</f>
        <v>26OCKB</v>
      </c>
      <c r="B165" s="65" t="str">
        <f>+'RECEIPTS YTD'!B327</f>
        <v xml:space="preserve">Ockbrook: All Saints                         </v>
      </c>
      <c r="C165" s="66">
        <f>+'RECEIPTS YTD'!R327</f>
        <v>59211</v>
      </c>
      <c r="D165" s="66">
        <f>+'RECEIPTS YTD'!S327</f>
        <v>9868.52</v>
      </c>
      <c r="E165" s="67">
        <f>+'RECEIPTS YTD'!T327</f>
        <v>0.16666700444174226</v>
      </c>
    </row>
    <row r="166" spans="1:5" x14ac:dyDescent="0.25">
      <c r="A166" s="65" t="str">
        <f>+'RECEIPTS YTD'!A403</f>
        <v>29FIND</v>
      </c>
      <c r="B166" s="65" t="str">
        <f>+'RECEIPTS YTD'!B403</f>
        <v xml:space="preserve">Findern: All Saints                          </v>
      </c>
      <c r="C166" s="66">
        <f>+'RECEIPTS YTD'!R403</f>
        <v>11526</v>
      </c>
      <c r="D166" s="66">
        <f>+'RECEIPTS YTD'!S403</f>
        <v>6965.2</v>
      </c>
      <c r="E166" s="67">
        <f>+'RECEIPTS YTD'!T403</f>
        <v>0.60430331424605244</v>
      </c>
    </row>
    <row r="167" spans="1:5" x14ac:dyDescent="0.25">
      <c r="A167" s="65" t="str">
        <f>+'RECEIPTS YTD'!A302</f>
        <v>25LANG</v>
      </c>
      <c r="B167" s="65" t="str">
        <f>+'RECEIPTS YTD'!B302</f>
        <v xml:space="preserve">Langley Mill: St Andrew                      </v>
      </c>
      <c r="C167" s="66">
        <f>+'RECEIPTS YTD'!R302</f>
        <v>10439</v>
      </c>
      <c r="D167" s="66">
        <f>+'RECEIPTS YTD'!S302</f>
        <v>2788.6899999999996</v>
      </c>
      <c r="E167" s="67">
        <f>+'RECEIPTS YTD'!T302</f>
        <v>0.26714148864833792</v>
      </c>
    </row>
    <row r="168" spans="1:5" x14ac:dyDescent="0.25">
      <c r="A168" s="65" t="str">
        <f>+'RECEIPTS YTD'!A356</f>
        <v>27MRDV</v>
      </c>
      <c r="B168" s="65" t="str">
        <f>+'RECEIPTS YTD'!B356</f>
        <v xml:space="preserve">Marston-on-Dove: St Mary                     </v>
      </c>
      <c r="C168" s="66">
        <f>+'RECEIPTS YTD'!R356</f>
        <v>21872</v>
      </c>
      <c r="D168" s="66">
        <f>+'RECEIPTS YTD'!S356</f>
        <v>4000</v>
      </c>
      <c r="E168" s="67">
        <f>+'RECEIPTS YTD'!T356</f>
        <v>0.182882223847842</v>
      </c>
    </row>
    <row r="169" spans="1:5" x14ac:dyDescent="0.25">
      <c r="A169" s="65" t="str">
        <f>+'RECEIPTS YTD'!A258</f>
        <v>23WALB</v>
      </c>
      <c r="B169" s="65" t="str">
        <f>+'RECEIPTS YTD'!B258</f>
        <v xml:space="preserve">Walbrook Epiphany Team Ministry              </v>
      </c>
      <c r="C169" s="66">
        <f>+'RECEIPTS YTD'!R258</f>
        <v>48305</v>
      </c>
      <c r="D169" s="66">
        <f>+'RECEIPTS YTD'!S258</f>
        <v>8840</v>
      </c>
      <c r="E169" s="67">
        <f>+'RECEIPTS YTD'!T258</f>
        <v>0.18300382983128041</v>
      </c>
    </row>
    <row r="170" spans="1:5" x14ac:dyDescent="0.25">
      <c r="A170" s="65" t="str">
        <f>+'RECEIPTS YTD'!A328</f>
        <v>26RISL</v>
      </c>
      <c r="B170" s="65" t="str">
        <f>+'RECEIPTS YTD'!B328</f>
        <v xml:space="preserve">Risley: All Saints                           </v>
      </c>
      <c r="C170" s="66">
        <f>+'RECEIPTS YTD'!R328</f>
        <v>21206</v>
      </c>
      <c r="D170" s="66">
        <f>+'RECEIPTS YTD'!S328</f>
        <v>4400</v>
      </c>
      <c r="E170" s="67">
        <f>+'RECEIPTS YTD'!T328</f>
        <v>0.20748844666603791</v>
      </c>
    </row>
    <row r="171" spans="1:5" x14ac:dyDescent="0.25">
      <c r="A171" s="65" t="str">
        <f>+'RECEIPTS YTD'!A350</f>
        <v>27DVRG</v>
      </c>
      <c r="B171" s="65" t="str">
        <f>+'RECEIPTS YTD'!B350</f>
        <v xml:space="preserve">Doveridge: St Cuthbert                       </v>
      </c>
      <c r="C171" s="66">
        <f>+'RECEIPTS YTD'!R350</f>
        <v>19851</v>
      </c>
      <c r="D171" s="66">
        <f>+'RECEIPTS YTD'!S350</f>
        <v>4200</v>
      </c>
      <c r="E171" s="67">
        <f>+'RECEIPTS YTD'!T350</f>
        <v>0.21157624301042768</v>
      </c>
    </row>
    <row r="172" spans="1:5" x14ac:dyDescent="0.25">
      <c r="A172" s="65" t="str">
        <f>+'RECEIPTS YTD'!A277</f>
        <v>24HEAG</v>
      </c>
      <c r="B172" s="65" t="str">
        <f>+'RECEIPTS YTD'!B277</f>
        <v xml:space="preserve">Heage: St Luke                               </v>
      </c>
      <c r="C172" s="66">
        <f>+'RECEIPTS YTD'!R277</f>
        <v>17202</v>
      </c>
      <c r="D172" s="66">
        <f>+'RECEIPTS YTD'!S277</f>
        <v>2800</v>
      </c>
      <c r="E172" s="67">
        <f>+'RECEIPTS YTD'!T277</f>
        <v>0.16277177072433438</v>
      </c>
    </row>
    <row r="173" spans="1:5" x14ac:dyDescent="0.25">
      <c r="A173" s="65" t="str">
        <f>+'RECEIPTS YTD'!A348</f>
        <v>27CUBL</v>
      </c>
      <c r="B173" s="65" t="str">
        <f>+'RECEIPTS YTD'!B348</f>
        <v xml:space="preserve">Cubley: St Andrew                            </v>
      </c>
      <c r="C173" s="66">
        <f>+'RECEIPTS YTD'!R348</f>
        <v>8748</v>
      </c>
      <c r="D173" s="66">
        <f>+'RECEIPTS YTD'!S348</f>
        <v>2860</v>
      </c>
      <c r="E173" s="67">
        <f>+'RECEIPTS YTD'!T348</f>
        <v>0.32693187014174668</v>
      </c>
    </row>
    <row r="174" spans="1:5" x14ac:dyDescent="0.25">
      <c r="A174" s="65" t="str">
        <f>+'RECEIPTS YTD'!A330</f>
        <v>26SAWL</v>
      </c>
      <c r="B174" s="65" t="str">
        <f>+'RECEIPTS YTD'!B330</f>
        <v xml:space="preserve">Sawley: All Saints                           </v>
      </c>
      <c r="C174" s="66">
        <f>+'RECEIPTS YTD'!R330</f>
        <v>62114</v>
      </c>
      <c r="D174" s="66">
        <f>+'RECEIPTS YTD'!S330</f>
        <v>15528</v>
      </c>
      <c r="E174" s="67">
        <f>+'RECEIPTS YTD'!T330</f>
        <v>0.24999195028495991</v>
      </c>
    </row>
    <row r="175" spans="1:5" x14ac:dyDescent="0.25">
      <c r="A175" s="65" t="str">
        <f>+'RECEIPTS YTD'!A303</f>
        <v>25LOSC</v>
      </c>
      <c r="B175" s="65" t="str">
        <f>+'RECEIPTS YTD'!B303</f>
        <v xml:space="preserve">Loscoe: St Luke                              </v>
      </c>
      <c r="C175" s="66">
        <f>+'RECEIPTS YTD'!R303</f>
        <v>11066</v>
      </c>
      <c r="D175" s="66">
        <f>+'RECEIPTS YTD'!S303</f>
        <v>1844.32</v>
      </c>
      <c r="E175" s="67">
        <f>+'RECEIPTS YTD'!T303</f>
        <v>0.16666546177480571</v>
      </c>
    </row>
    <row r="176" spans="1:5" x14ac:dyDescent="0.25">
      <c r="A176" s="65" t="str">
        <f>+'RECEIPTS YTD'!A323</f>
        <v>26KRKH</v>
      </c>
      <c r="B176" s="65" t="str">
        <f>+'RECEIPTS YTD'!B323</f>
        <v xml:space="preserve">Kirk Hallam: All Saints                      </v>
      </c>
      <c r="C176" s="66">
        <f>+'RECEIPTS YTD'!R323</f>
        <v>22577</v>
      </c>
      <c r="D176" s="66">
        <f>+'RECEIPTS YTD'!S323</f>
        <v>3762.83</v>
      </c>
      <c r="E176" s="67">
        <f>+'RECEIPTS YTD'!T323</f>
        <v>0.16666651902378526</v>
      </c>
    </row>
    <row r="177" spans="1:5" x14ac:dyDescent="0.25">
      <c r="A177" s="65" t="str">
        <f>+'RECEIPTS YTD'!A318</f>
        <v>26BRML</v>
      </c>
      <c r="B177" s="65" t="str">
        <f>+'RECEIPTS YTD'!B318</f>
        <v xml:space="preserve">Breaston: St Michael                         </v>
      </c>
      <c r="C177" s="66">
        <f>+'RECEIPTS YTD'!R318</f>
        <v>43842</v>
      </c>
      <c r="D177" s="66">
        <f>+'RECEIPTS YTD'!S318</f>
        <v>10960.5</v>
      </c>
      <c r="E177" s="67">
        <f>+'RECEIPTS YTD'!T318</f>
        <v>0.25</v>
      </c>
    </row>
    <row r="178" spans="1:5" x14ac:dyDescent="0.25">
      <c r="A178" s="65" t="str">
        <f>+'RECEIPTS YTD'!A307</f>
        <v>25SMAL</v>
      </c>
      <c r="B178" s="65" t="str">
        <f>+'RECEIPTS YTD'!B307</f>
        <v xml:space="preserve">Smalley: St John the Baptist                 </v>
      </c>
      <c r="C178" s="66">
        <f>+'RECEIPTS YTD'!R307</f>
        <v>16863</v>
      </c>
      <c r="D178" s="66">
        <f>+'RECEIPTS YTD'!S307</f>
        <v>4215.75</v>
      </c>
      <c r="E178" s="67">
        <f>+'RECEIPTS YTD'!T307</f>
        <v>0.25</v>
      </c>
    </row>
    <row r="179" spans="1:5" x14ac:dyDescent="0.25">
      <c r="A179" s="65" t="str">
        <f>+'RECEIPTS YTD'!A206</f>
        <v>21HULL</v>
      </c>
      <c r="B179" s="65" t="str">
        <f>+'RECEIPTS YTD'!B206</f>
        <v xml:space="preserve">Hulland: Christ Church                       </v>
      </c>
      <c r="C179" s="66">
        <f>+'RECEIPTS YTD'!R206</f>
        <v>15671</v>
      </c>
      <c r="D179" s="66">
        <f>+'RECEIPTS YTD'!S206</f>
        <v>3917.8500000000004</v>
      </c>
      <c r="E179" s="67">
        <f>+'RECEIPTS YTD'!T206</f>
        <v>0.25000638121370689</v>
      </c>
    </row>
    <row r="180" spans="1:5" x14ac:dyDescent="0.25">
      <c r="A180" s="65" t="str">
        <f>+'RECEIPTS YTD'!A278</f>
        <v>24HOLB</v>
      </c>
      <c r="B180" s="65" t="str">
        <f>+'RECEIPTS YTD'!B278</f>
        <v xml:space="preserve">Holbrook: St Michael                         </v>
      </c>
      <c r="C180" s="66">
        <f>+'RECEIPTS YTD'!R278</f>
        <v>15546</v>
      </c>
      <c r="D180" s="66">
        <f>+'RECEIPTS YTD'!S278</f>
        <v>3900</v>
      </c>
      <c r="E180" s="67">
        <f>+'RECEIPTS YTD'!T278</f>
        <v>0.25086839058278659</v>
      </c>
    </row>
    <row r="181" spans="1:5" x14ac:dyDescent="0.25">
      <c r="A181" s="65" t="str">
        <f>+'RECEIPTS YTD'!A380</f>
        <v>28DERB</v>
      </c>
      <c r="B181" s="65" t="str">
        <f>+'RECEIPTS YTD'!B380</f>
        <v xml:space="preserve">Derby: St Andrew w St Osmund                 </v>
      </c>
      <c r="C181" s="66">
        <f>+'RECEIPTS YTD'!R380</f>
        <v>15486</v>
      </c>
      <c r="D181" s="66">
        <f>+'RECEIPTS YTD'!S380</f>
        <v>2631</v>
      </c>
      <c r="E181" s="67">
        <f>+'RECEIPTS YTD'!T380</f>
        <v>0.16989538938395971</v>
      </c>
    </row>
    <row r="182" spans="1:5" x14ac:dyDescent="0.25">
      <c r="A182" s="65" t="str">
        <f>+'RECEIPTS YTD'!A417</f>
        <v>29SWAD</v>
      </c>
      <c r="B182" s="65" t="str">
        <f>+'RECEIPTS YTD'!B417</f>
        <v xml:space="preserve">Swadlincote: Emmanuel                        </v>
      </c>
      <c r="C182" s="66">
        <f>+'RECEIPTS YTD'!R417</f>
        <v>26177</v>
      </c>
      <c r="D182" s="66">
        <f>+'RECEIPTS YTD'!S417</f>
        <v>6000</v>
      </c>
      <c r="E182" s="67">
        <f>+'RECEIPTS YTD'!T417</f>
        <v>0.22920884746151202</v>
      </c>
    </row>
    <row r="183" spans="1:5" x14ac:dyDescent="0.25">
      <c r="A183" s="65" t="str">
        <f>+'RECEIPTS YTD'!A320</f>
        <v>26ILHT</v>
      </c>
      <c r="B183" s="65" t="str">
        <f>+'RECEIPTS YTD'!B320</f>
        <v xml:space="preserve">Ilkeston: Holy Trinity                       </v>
      </c>
      <c r="C183" s="66">
        <f>+'RECEIPTS YTD'!R320</f>
        <v>21723</v>
      </c>
      <c r="D183" s="66">
        <f>+'RECEIPTS YTD'!S320</f>
        <v>5000</v>
      </c>
      <c r="E183" s="67">
        <f>+'RECEIPTS YTD'!T320</f>
        <v>0.23017078672374902</v>
      </c>
    </row>
    <row r="184" spans="1:5" x14ac:dyDescent="0.25">
      <c r="A184" s="65" t="str">
        <f>+'RECEIPTS YTD'!A298</f>
        <v>25DENB</v>
      </c>
      <c r="B184" s="65" t="str">
        <f>+'RECEIPTS YTD'!B298</f>
        <v xml:space="preserve">Denby: St Mary the Virgin                    </v>
      </c>
      <c r="C184" s="66">
        <f>+'RECEIPTS YTD'!R298</f>
        <v>15079</v>
      </c>
      <c r="D184" s="66">
        <f>+'RECEIPTS YTD'!S298</f>
        <v>3600</v>
      </c>
      <c r="E184" s="67">
        <f>+'RECEIPTS YTD'!T298</f>
        <v>0.23874262218980039</v>
      </c>
    </row>
    <row r="185" spans="1:5" x14ac:dyDescent="0.25">
      <c r="A185" s="65" t="str">
        <f>+'RECEIPTS YTD'!A203</f>
        <v>21EDLA</v>
      </c>
      <c r="B185" s="65" t="str">
        <f>+'RECEIPTS YTD'!B203</f>
        <v xml:space="preserve">Edlaston: St James                           </v>
      </c>
      <c r="C185" s="66">
        <f>+'RECEIPTS YTD'!R203</f>
        <v>10101</v>
      </c>
      <c r="D185" s="66">
        <f>+'RECEIPTS YTD'!S203</f>
        <v>2504</v>
      </c>
      <c r="E185" s="67">
        <f>+'RECEIPTS YTD'!T203</f>
        <v>0.2478962478962479</v>
      </c>
    </row>
    <row r="186" spans="1:5" x14ac:dyDescent="0.25">
      <c r="A186" s="65" t="str">
        <f>+'RECEIPTS YTD'!A419</f>
        <v>29WILL</v>
      </c>
      <c r="B186" s="65" t="str">
        <f>+'RECEIPTS YTD'!B419</f>
        <v xml:space="preserve">Willington: St Michael                       </v>
      </c>
      <c r="C186" s="66">
        <f>+'RECEIPTS YTD'!R419</f>
        <v>16089</v>
      </c>
      <c r="D186" s="66">
        <f>+'RECEIPTS YTD'!S419</f>
        <v>4000</v>
      </c>
      <c r="E186" s="67">
        <f>+'RECEIPTS YTD'!T419</f>
        <v>0.24861706756168811</v>
      </c>
    </row>
    <row r="187" spans="1:5" x14ac:dyDescent="0.25">
      <c r="A187" s="65" t="str">
        <f>+'RECEIPTS YTD'!A238</f>
        <v>22SPON</v>
      </c>
      <c r="B187" s="65" t="str">
        <f>+'RECEIPTS YTD'!B238</f>
        <v xml:space="preserve">Spondon: St Werburgh                         </v>
      </c>
      <c r="C187" s="66">
        <f>+'RECEIPTS YTD'!R238</f>
        <v>60375</v>
      </c>
      <c r="D187" s="66">
        <f>+'RECEIPTS YTD'!S238</f>
        <v>16034.68</v>
      </c>
      <c r="E187" s="67">
        <f>+'RECEIPTS YTD'!T238</f>
        <v>0.26558476190476193</v>
      </c>
    </row>
    <row r="188" spans="1:5" x14ac:dyDescent="0.25">
      <c r="A188" s="65" t="str">
        <f>+'RECEIPTS YTD'!A387</f>
        <v>28TICK</v>
      </c>
      <c r="B188" s="65" t="str">
        <f>+'RECEIPTS YTD'!B387</f>
        <v xml:space="preserve">Ticknall: St George                          </v>
      </c>
      <c r="C188" s="66">
        <f>+'RECEIPTS YTD'!R387</f>
        <v>9724</v>
      </c>
      <c r="D188" s="66">
        <f>+'RECEIPTS YTD'!S387</f>
        <v>4000</v>
      </c>
      <c r="E188" s="67">
        <f>+'RECEIPTS YTD'!T387</f>
        <v>0.41135335252982314</v>
      </c>
    </row>
    <row r="189" spans="1:5" x14ac:dyDescent="0.25">
      <c r="A189" s="65" t="str">
        <f>+'RECEIPTS YTD'!A325</f>
        <v>26LELA</v>
      </c>
      <c r="B189" s="65" t="str">
        <f>+'RECEIPTS YTD'!B325</f>
        <v xml:space="preserve">Long Eaton: St Laurence                      </v>
      </c>
      <c r="C189" s="66">
        <f>+'RECEIPTS YTD'!R325</f>
        <v>21723</v>
      </c>
      <c r="D189" s="66">
        <f>+'RECEIPTS YTD'!S325</f>
        <v>6000</v>
      </c>
      <c r="E189" s="67">
        <f>+'RECEIPTS YTD'!T325</f>
        <v>0.27620494406849883</v>
      </c>
    </row>
    <row r="190" spans="1:5" x14ac:dyDescent="0.25">
      <c r="A190" s="65" t="str">
        <f>+'RECEIPTS YTD'!A334</f>
        <v>26WILN</v>
      </c>
      <c r="B190" s="65" t="str">
        <f>+'RECEIPTS YTD'!B334</f>
        <v xml:space="preserve">Wilne: St Chad                               </v>
      </c>
      <c r="C190" s="66">
        <f>+'RECEIPTS YTD'!R334</f>
        <v>11953</v>
      </c>
      <c r="D190" s="66">
        <f>+'RECEIPTS YTD'!S334</f>
        <v>3400</v>
      </c>
      <c r="E190" s="67">
        <f>+'RECEIPTS YTD'!T334</f>
        <v>0.2844474190579771</v>
      </c>
    </row>
    <row r="191" spans="1:5" x14ac:dyDescent="0.25">
      <c r="A191" s="65" t="str">
        <f>+'RECEIPTS YTD'!A235</f>
        <v>22DYPL</v>
      </c>
      <c r="B191" s="65" t="str">
        <f>+'RECEIPTS YTD'!B235</f>
        <v xml:space="preserve">Derby: St Paul                               </v>
      </c>
      <c r="C191" s="66">
        <f>+'RECEIPTS YTD'!R235</f>
        <v>18279</v>
      </c>
      <c r="D191" s="66">
        <f>+'RECEIPTS YTD'!S235</f>
        <v>5454</v>
      </c>
      <c r="E191" s="67">
        <f>+'RECEIPTS YTD'!T235</f>
        <v>0.2983751846381093</v>
      </c>
    </row>
    <row r="192" spans="1:5" x14ac:dyDescent="0.25">
      <c r="A192" s="65" t="str">
        <f>+'RECEIPTS YTD'!A404</f>
        <v>29FORE</v>
      </c>
      <c r="B192" s="65" t="str">
        <f>+'RECEIPTS YTD'!B404</f>
        <v xml:space="preserve">Foremark: St Saviour                         </v>
      </c>
      <c r="C192" s="66">
        <f>+'RECEIPTS YTD'!R404</f>
        <v>2806</v>
      </c>
      <c r="D192" s="66">
        <f>+'RECEIPTS YTD'!S404</f>
        <v>873</v>
      </c>
      <c r="E192" s="67">
        <f>+'RECEIPTS YTD'!T404</f>
        <v>0.31111903064861013</v>
      </c>
    </row>
    <row r="193" spans="1:5" x14ac:dyDescent="0.25">
      <c r="A193" s="65" t="str">
        <f>+'RECEIPTS YTD'!A407</f>
        <v>29LINT</v>
      </c>
      <c r="B193" s="65" t="str">
        <f>+'RECEIPTS YTD'!B407</f>
        <v xml:space="preserve">Linton &amp; Castle Gresley: Christ Church       </v>
      </c>
      <c r="C193" s="66">
        <f>+'RECEIPTS YTD'!R407</f>
        <v>12970</v>
      </c>
      <c r="D193" s="66">
        <f>+'RECEIPTS YTD'!S407</f>
        <v>3000</v>
      </c>
      <c r="E193" s="67">
        <f>+'RECEIPTS YTD'!T407</f>
        <v>0.2313030069390902</v>
      </c>
    </row>
    <row r="194" spans="1:5" x14ac:dyDescent="0.25">
      <c r="A194" s="65" t="str">
        <f>+'RECEIPTS YTD'!A200</f>
        <v>21BRAI</v>
      </c>
      <c r="B194" s="65" t="str">
        <f>+'RECEIPTS YTD'!B200</f>
        <v xml:space="preserve">Brailsford: All Saints                       </v>
      </c>
      <c r="C194" s="66">
        <f>+'RECEIPTS YTD'!R200</f>
        <v>28313</v>
      </c>
      <c r="D194" s="66">
        <f>+'RECEIPTS YTD'!S200</f>
        <v>8740</v>
      </c>
      <c r="E194" s="67">
        <f>+'RECEIPTS YTD'!T200</f>
        <v>0.30869212022745735</v>
      </c>
    </row>
    <row r="195" spans="1:5" x14ac:dyDescent="0.25">
      <c r="A195" s="65" t="str">
        <f>+'RECEIPTS YTD'!A416</f>
        <v>29SPPT</v>
      </c>
      <c r="B195" s="65" t="str">
        <f>+'RECEIPTS YTD'!B416</f>
        <v xml:space="preserve">Stapenhill: St Peter                         </v>
      </c>
      <c r="C195" s="66">
        <f>+'RECEIPTS YTD'!R416</f>
        <v>48393</v>
      </c>
      <c r="D195" s="66">
        <f>+'RECEIPTS YTD'!S416</f>
        <v>11250</v>
      </c>
      <c r="E195" s="67">
        <f>+'RECEIPTS YTD'!T416</f>
        <v>0.23247163846010788</v>
      </c>
    </row>
    <row r="196" spans="1:5" x14ac:dyDescent="0.25">
      <c r="A196" s="65" t="str">
        <f>+'RECEIPTS YTD'!A202</f>
        <v>21CLIF</v>
      </c>
      <c r="B196" s="65" t="str">
        <f>+'RECEIPTS YTD'!B202</f>
        <v xml:space="preserve">Clifton: Holy Trinity                        </v>
      </c>
      <c r="C196" s="66">
        <f>+'RECEIPTS YTD'!R202</f>
        <v>7026</v>
      </c>
      <c r="D196" s="66">
        <f>+'RECEIPTS YTD'!S202</f>
        <v>2200</v>
      </c>
      <c r="E196" s="67">
        <f>+'RECEIPTS YTD'!T202</f>
        <v>0.31312268716196984</v>
      </c>
    </row>
    <row r="197" spans="1:5" x14ac:dyDescent="0.25">
      <c r="A197" s="65" t="str">
        <f>+'RECEIPTS YTD'!A382</f>
        <v>28MELB</v>
      </c>
      <c r="B197" s="65" t="str">
        <f>+'RECEIPTS YTD'!B382</f>
        <v xml:space="preserve">Melbourne: St Michael                        </v>
      </c>
      <c r="C197" s="66">
        <f>+'RECEIPTS YTD'!R382</f>
        <v>52980</v>
      </c>
      <c r="D197" s="66">
        <f>+'RECEIPTS YTD'!S382</f>
        <v>17980</v>
      </c>
      <c r="E197" s="67">
        <f>+'RECEIPTS YTD'!T382</f>
        <v>0.33937334843337108</v>
      </c>
    </row>
    <row r="198" spans="1:5" x14ac:dyDescent="0.25">
      <c r="A198" s="65" t="str">
        <f>+'RECEIPTS YTD'!A198</f>
        <v>21ASHB</v>
      </c>
      <c r="B198" s="65" t="str">
        <f>+'RECEIPTS YTD'!B198</f>
        <v xml:space="preserve">Ashbourne: St Oswald                         </v>
      </c>
      <c r="C198" s="66">
        <f>+'RECEIPTS YTD'!R198</f>
        <v>58679</v>
      </c>
      <c r="D198" s="66">
        <f>+'RECEIPTS YTD'!S198</f>
        <v>19524</v>
      </c>
      <c r="E198" s="67">
        <f>+'RECEIPTS YTD'!T198</f>
        <v>0.33272550656964162</v>
      </c>
    </row>
    <row r="199" spans="1:5" x14ac:dyDescent="0.25">
      <c r="A199" s="65" t="str">
        <f>+'RECEIPTS YTD'!A322</f>
        <v>26ILMY</v>
      </c>
      <c r="B199" s="65" t="str">
        <f>+'RECEIPTS YTD'!B322</f>
        <v xml:space="preserve">Ilkeston: St Mary the Virgin                 </v>
      </c>
      <c r="C199" s="66">
        <f>+'RECEIPTS YTD'!R322</f>
        <v>25666</v>
      </c>
      <c r="D199" s="66">
        <f>+'RECEIPTS YTD'!S322</f>
        <v>8546</v>
      </c>
      <c r="E199" s="67">
        <f>+'RECEIPTS YTD'!T322</f>
        <v>0.3329696875243513</v>
      </c>
    </row>
    <row r="200" spans="1:5" x14ac:dyDescent="0.25">
      <c r="A200" s="65" t="str">
        <f>+'RECEIPTS YTD'!A209</f>
        <v>21OSMA</v>
      </c>
      <c r="B200" s="65" t="str">
        <f>+'RECEIPTS YTD'!B209</f>
        <v xml:space="preserve">Osmaston: St Martin                          </v>
      </c>
      <c r="C200" s="66">
        <f>+'RECEIPTS YTD'!R209</f>
        <v>7797</v>
      </c>
      <c r="D200" s="66">
        <f>+'RECEIPTS YTD'!S209</f>
        <v>2596</v>
      </c>
      <c r="E200" s="67">
        <f>+'RECEIPTS YTD'!T209</f>
        <v>0.3329485699628062</v>
      </c>
    </row>
    <row r="201" spans="1:5" x14ac:dyDescent="0.25">
      <c r="A201" s="65" t="str">
        <f>+'RECEIPTS YTD'!A376</f>
        <v>28ASTO</v>
      </c>
      <c r="B201" s="65" t="str">
        <f>+'RECEIPTS YTD'!B376</f>
        <v xml:space="preserve">Aston-on-Trent: All Saints                   </v>
      </c>
      <c r="C201" s="66">
        <f>+'RECEIPTS YTD'!R376</f>
        <v>23152</v>
      </c>
      <c r="D201" s="66">
        <f>+'RECEIPTS YTD'!S376</f>
        <v>7712</v>
      </c>
      <c r="E201" s="67">
        <f>+'RECEIPTS YTD'!T376</f>
        <v>0.33310297166551484</v>
      </c>
    </row>
    <row r="202" spans="1:5" x14ac:dyDescent="0.25">
      <c r="A202" s="65" t="str">
        <f>+'RECEIPTS YTD'!A357</f>
        <v>27MRMT</v>
      </c>
      <c r="B202" s="65" t="str">
        <f>+'RECEIPTS YTD'!B357</f>
        <v xml:space="preserve">Marston Montgomery: St Giles                 </v>
      </c>
      <c r="C202" s="66">
        <f>+'RECEIPTS YTD'!R357</f>
        <v>6328</v>
      </c>
      <c r="D202" s="66">
        <f>+'RECEIPTS YTD'!S357</f>
        <v>2108</v>
      </c>
      <c r="E202" s="67">
        <f>+'RECEIPTS YTD'!T357</f>
        <v>0.33312262958280658</v>
      </c>
    </row>
    <row r="203" spans="1:5" x14ac:dyDescent="0.25">
      <c r="A203" s="65" t="str">
        <f>+'RECEIPTS YTD'!A354</f>
        <v>27LFRD</v>
      </c>
      <c r="B203" s="65" t="str">
        <f>+'RECEIPTS YTD'!B354</f>
        <v xml:space="preserve">Longford: St Chad                            </v>
      </c>
      <c r="C203" s="66">
        <f>+'RECEIPTS YTD'!R354</f>
        <v>9218</v>
      </c>
      <c r="D203" s="66">
        <f>+'RECEIPTS YTD'!S354</f>
        <v>3072</v>
      </c>
      <c r="E203" s="67">
        <f>+'RECEIPTS YTD'!T354</f>
        <v>0.33326101106530703</v>
      </c>
    </row>
    <row r="204" spans="1:5" x14ac:dyDescent="0.25">
      <c r="A204" s="65" t="str">
        <f>+'RECEIPTS YTD'!A256</f>
        <v>23SFMR</v>
      </c>
      <c r="B204" s="65" t="str">
        <f>+'RECEIPTS YTD'!B256</f>
        <v xml:space="preserve">Sinfin Moor                                  </v>
      </c>
      <c r="C204" s="66">
        <f>+'RECEIPTS YTD'!R256</f>
        <v>8186</v>
      </c>
      <c r="D204" s="66">
        <f>+'RECEIPTS YTD'!S256</f>
        <v>2728.36</v>
      </c>
      <c r="E204" s="67">
        <f>+'RECEIPTS YTD'!T256</f>
        <v>0.33329587099926705</v>
      </c>
    </row>
    <row r="205" spans="1:5" x14ac:dyDescent="0.25">
      <c r="A205" s="65" t="str">
        <f>+'RECEIPTS YTD'!A385</f>
        <v>28STNB</v>
      </c>
      <c r="B205" s="65" t="str">
        <f>+'RECEIPTS YTD'!B385</f>
        <v xml:space="preserve">Stanton-by-Bridge: St Michael                </v>
      </c>
      <c r="C205" s="66">
        <f>+'RECEIPTS YTD'!R385</f>
        <v>2833</v>
      </c>
      <c r="D205" s="66">
        <f>+'RECEIPTS YTD'!S385</f>
        <v>944.32</v>
      </c>
      <c r="E205" s="67">
        <f>+'RECEIPTS YTD'!T385</f>
        <v>0.33332862689728204</v>
      </c>
    </row>
    <row r="206" spans="1:5" x14ac:dyDescent="0.25">
      <c r="A206" s="65" t="str">
        <f>+'RECEIPTS YTD'!A283</f>
        <v>24MUGG</v>
      </c>
      <c r="B206" s="65" t="str">
        <f>+'RECEIPTS YTD'!B283</f>
        <v xml:space="preserve">Mugginton: All Saints                        </v>
      </c>
      <c r="C206" s="66">
        <f>+'RECEIPTS YTD'!R283</f>
        <v>6650</v>
      </c>
      <c r="D206" s="66">
        <f>+'RECEIPTS YTD'!S283</f>
        <v>2216.64</v>
      </c>
      <c r="E206" s="67">
        <f>+'RECEIPTS YTD'!T283</f>
        <v>0.33332932330827064</v>
      </c>
    </row>
    <row r="207" spans="1:5" x14ac:dyDescent="0.25">
      <c r="A207" s="65" t="str">
        <f>+'RECEIPTS YTD'!A213</f>
        <v>21THOR</v>
      </c>
      <c r="B207" s="65" t="str">
        <f>+'RECEIPTS YTD'!B213</f>
        <v xml:space="preserve">Thorpe: St Leonard                           </v>
      </c>
      <c r="C207" s="66">
        <f>+'RECEIPTS YTD'!R213</f>
        <v>7205</v>
      </c>
      <c r="D207" s="66">
        <f>+'RECEIPTS YTD'!S213</f>
        <v>2401.64</v>
      </c>
      <c r="E207" s="67">
        <f>+'RECEIPTS YTD'!T213</f>
        <v>0.33332963219986117</v>
      </c>
    </row>
    <row r="208" spans="1:5" x14ac:dyDescent="0.25">
      <c r="A208" s="65" t="str">
        <f>+'RECEIPTS YTD'!A355</f>
        <v>27LLAN</v>
      </c>
      <c r="B208" s="65" t="str">
        <f>+'RECEIPTS YTD'!B355</f>
        <v xml:space="preserve">Long Lane: Christ Church                     </v>
      </c>
      <c r="C208" s="66">
        <f>+'RECEIPTS YTD'!R355</f>
        <v>5701</v>
      </c>
      <c r="D208" s="66">
        <f>+'RECEIPTS YTD'!S355</f>
        <v>1900.32</v>
      </c>
      <c r="E208" s="67">
        <f>+'RECEIPTS YTD'!T355</f>
        <v>0.33333099456235749</v>
      </c>
    </row>
    <row r="209" spans="1:5" x14ac:dyDescent="0.25">
      <c r="A209" s="65" t="str">
        <f>+'RECEIPTS YTD'!A207</f>
        <v>21KNIV</v>
      </c>
      <c r="B209" s="65" t="str">
        <f>+'RECEIPTS YTD'!B207</f>
        <v xml:space="preserve">Kniveton: St Michael &amp; All Angels            </v>
      </c>
      <c r="C209" s="66">
        <f>+'RECEIPTS YTD'!R207</f>
        <v>5971</v>
      </c>
      <c r="D209" s="66">
        <f>+'RECEIPTS YTD'!S207</f>
        <v>1990.32</v>
      </c>
      <c r="E209" s="67">
        <f>+'RECEIPTS YTD'!T207</f>
        <v>0.33333110031820462</v>
      </c>
    </row>
    <row r="210" spans="1:5" x14ac:dyDescent="0.25">
      <c r="A210" s="65" t="str">
        <f>+'RECEIPTS YTD'!A296</f>
        <v>25ALDE</v>
      </c>
      <c r="B210" s="65" t="str">
        <f>+'RECEIPTS YTD'!B296</f>
        <v xml:space="preserve">Aldercar: St John                            </v>
      </c>
      <c r="C210" s="66">
        <f>+'RECEIPTS YTD'!R296</f>
        <v>7456</v>
      </c>
      <c r="D210" s="66">
        <f>+'RECEIPTS YTD'!S296</f>
        <v>2485.3200000000002</v>
      </c>
      <c r="E210" s="67">
        <f>+'RECEIPTS YTD'!T296</f>
        <v>0.33333154506437768</v>
      </c>
    </row>
    <row r="211" spans="1:5" x14ac:dyDescent="0.25">
      <c r="A211" s="65" t="str">
        <f>+'RECEIPTS YTD'!A285</f>
        <v>24TURN</v>
      </c>
      <c r="B211" s="65" t="str">
        <f>+'RECEIPTS YTD'!B285</f>
        <v xml:space="preserve">Turnditch: All Saints                        </v>
      </c>
      <c r="C211" s="66">
        <f>+'RECEIPTS YTD'!R285</f>
        <v>9568</v>
      </c>
      <c r="D211" s="66">
        <f>+'RECEIPTS YTD'!S285</f>
        <v>3189.32</v>
      </c>
      <c r="E211" s="67">
        <f>+'RECEIPTS YTD'!T285</f>
        <v>0.33333193979933112</v>
      </c>
    </row>
    <row r="212" spans="1:5" x14ac:dyDescent="0.25">
      <c r="A212" s="65" t="str">
        <f>+'RECEIPTS YTD'!A331</f>
        <v>26STBD</v>
      </c>
      <c r="B212" s="65" t="str">
        <f>+'RECEIPTS YTD'!B331</f>
        <v xml:space="preserve">Stanton-by-Dale with Dale Abbey and Risley   </v>
      </c>
      <c r="C212" s="66">
        <f>+'RECEIPTS YTD'!R331</f>
        <v>32164</v>
      </c>
      <c r="D212" s="66">
        <f>+'RECEIPTS YTD'!S331</f>
        <v>10721.32</v>
      </c>
      <c r="E212" s="67">
        <f>+'RECEIPTS YTD'!T331</f>
        <v>0.33333291879119514</v>
      </c>
    </row>
    <row r="213" spans="1:5" x14ac:dyDescent="0.25">
      <c r="A213" s="65" t="str">
        <f>+'RECEIPTS YTD'!A252</f>
        <v>23LTOV</v>
      </c>
      <c r="B213" s="65" t="str">
        <f>+'RECEIPTS YTD'!B252</f>
        <v xml:space="preserve">Littleover: St Peter                         </v>
      </c>
      <c r="C213" s="66">
        <f>+'RECEIPTS YTD'!R252</f>
        <v>60517</v>
      </c>
      <c r="D213" s="66">
        <f>+'RECEIPTS YTD'!S252</f>
        <v>20172.32</v>
      </c>
      <c r="E213" s="67">
        <f>+'RECEIPTS YTD'!T252</f>
        <v>0.33333311300956753</v>
      </c>
    </row>
    <row r="214" spans="1:5" x14ac:dyDescent="0.25">
      <c r="A214" s="65" t="str">
        <f>+'RECEIPTS YTD'!A352</f>
        <v>27ETWA</v>
      </c>
      <c r="B214" s="65" t="str">
        <f>+'RECEIPTS YTD'!B352</f>
        <v xml:space="preserve">Etwall: St Helen                             </v>
      </c>
      <c r="C214" s="66">
        <f>+'RECEIPTS YTD'!R352</f>
        <v>46458</v>
      </c>
      <c r="D214" s="66">
        <f>+'RECEIPTS YTD'!S352</f>
        <v>15486</v>
      </c>
      <c r="E214" s="67">
        <f>+'RECEIPTS YTD'!T352</f>
        <v>0.33333333333333331</v>
      </c>
    </row>
    <row r="215" spans="1:5" x14ac:dyDescent="0.25">
      <c r="A215" s="65" t="str">
        <f>+'RECEIPTS YTD'!A253</f>
        <v>23MKAS</v>
      </c>
      <c r="B215" s="65" t="str">
        <f>+'RECEIPTS YTD'!B253</f>
        <v xml:space="preserve">Mickleover: All Saints                       </v>
      </c>
      <c r="C215" s="66">
        <f>+'RECEIPTS YTD'!R253</f>
        <v>43569</v>
      </c>
      <c r="D215" s="66">
        <f>+'RECEIPTS YTD'!S253</f>
        <v>14523</v>
      </c>
      <c r="E215" s="67">
        <f>+'RECEIPTS YTD'!T253</f>
        <v>0.33333333333333331</v>
      </c>
    </row>
    <row r="216" spans="1:5" x14ac:dyDescent="0.25">
      <c r="A216" s="65" t="str">
        <f>+'RECEIPTS YTD'!A379</f>
        <v>28CHLP</v>
      </c>
      <c r="B216" s="65" t="str">
        <f>+'RECEIPTS YTD'!B379</f>
        <v xml:space="preserve">Chellaston: St Peter                         </v>
      </c>
      <c r="C216" s="66">
        <f>+'RECEIPTS YTD'!R379</f>
        <v>35946</v>
      </c>
      <c r="D216" s="66">
        <f>+'RECEIPTS YTD'!S379</f>
        <v>11982</v>
      </c>
      <c r="E216" s="67">
        <f>+'RECEIPTS YTD'!T379</f>
        <v>0.33333333333333331</v>
      </c>
    </row>
    <row r="217" spans="1:5" x14ac:dyDescent="0.25">
      <c r="A217" s="65" t="str">
        <f>+'RECEIPTS YTD'!A254</f>
        <v>23MKJN</v>
      </c>
      <c r="B217" s="65" t="str">
        <f>+'RECEIPTS YTD'!B254</f>
        <v xml:space="preserve">Mickleover: St John                          </v>
      </c>
      <c r="C217" s="66">
        <f>+'RECEIPTS YTD'!R254</f>
        <v>25242</v>
      </c>
      <c r="D217" s="66">
        <f>+'RECEIPTS YTD'!S254</f>
        <v>8414</v>
      </c>
      <c r="E217" s="67">
        <f>+'RECEIPTS YTD'!T254</f>
        <v>0.33333333333333331</v>
      </c>
    </row>
    <row r="218" spans="1:5" x14ac:dyDescent="0.25">
      <c r="A218" s="65" t="str">
        <f>+'RECEIPTS YTD'!A375</f>
        <v>28ALVA</v>
      </c>
      <c r="B218" s="65" t="str">
        <f>+'RECEIPTS YTD'!B375</f>
        <v xml:space="preserve">Alvaston: St Michael &amp; All Angels            </v>
      </c>
      <c r="C218" s="66">
        <f>+'RECEIPTS YTD'!R375</f>
        <v>24366</v>
      </c>
      <c r="D218" s="66">
        <f>+'RECEIPTS YTD'!S375</f>
        <v>8122</v>
      </c>
      <c r="E218" s="67">
        <f>+'RECEIPTS YTD'!T375</f>
        <v>0.33333333333333331</v>
      </c>
    </row>
    <row r="219" spans="1:5" x14ac:dyDescent="0.25">
      <c r="A219" s="65" t="str">
        <f>+'RECEIPTS YTD'!A319</f>
        <v>26COTM</v>
      </c>
      <c r="B219" s="65" t="str">
        <f>+'RECEIPTS YTD'!B319</f>
        <v xml:space="preserve">Cotmanhay &amp; Shipley: Christ Church           </v>
      </c>
      <c r="C219" s="66">
        <f>+'RECEIPTS YTD'!R319</f>
        <v>19695</v>
      </c>
      <c r="D219" s="66">
        <f>+'RECEIPTS YTD'!S319</f>
        <v>6565</v>
      </c>
      <c r="E219" s="67">
        <f>+'RECEIPTS YTD'!T319</f>
        <v>0.33333333333333331</v>
      </c>
    </row>
    <row r="220" spans="1:5" x14ac:dyDescent="0.25">
      <c r="A220" s="65" t="str">
        <f>+'RECEIPTS YTD'!A231</f>
        <v>22DYBN</v>
      </c>
      <c r="B220" s="65" t="str">
        <f>+'RECEIPTS YTD'!B231</f>
        <v xml:space="preserve">Derby: St Barnabas                           </v>
      </c>
      <c r="C220" s="66">
        <f>+'RECEIPTS YTD'!R231</f>
        <v>19653</v>
      </c>
      <c r="D220" s="66">
        <f>+'RECEIPTS YTD'!S231</f>
        <v>6551</v>
      </c>
      <c r="E220" s="67">
        <f>+'RECEIPTS YTD'!T231</f>
        <v>0.33333333333333331</v>
      </c>
    </row>
    <row r="221" spans="1:5" x14ac:dyDescent="0.25">
      <c r="A221" s="65" t="str">
        <f>+'RECEIPTS YTD'!A257</f>
        <v>23SFST</v>
      </c>
      <c r="B221" s="65" t="str">
        <f>+'RECEIPTS YTD'!B257</f>
        <v xml:space="preserve">Sinfin: St Stephen                           </v>
      </c>
      <c r="C221" s="66">
        <f>+'RECEIPTS YTD'!R257</f>
        <v>16395</v>
      </c>
      <c r="D221" s="66">
        <f>+'RECEIPTS YTD'!S257</f>
        <v>5465</v>
      </c>
      <c r="E221" s="67">
        <f>+'RECEIPTS YTD'!T257</f>
        <v>0.33333333333333331</v>
      </c>
    </row>
    <row r="222" spans="1:5" x14ac:dyDescent="0.25">
      <c r="A222" s="65" t="str">
        <f>+'RECEIPTS YTD'!A279</f>
        <v>24KRKL</v>
      </c>
      <c r="B222" s="65" t="str">
        <f>+'RECEIPTS YTD'!B279</f>
        <v xml:space="preserve">Kirk Langley: St Michael                     </v>
      </c>
      <c r="C222" s="66">
        <f>+'RECEIPTS YTD'!R279</f>
        <v>12612</v>
      </c>
      <c r="D222" s="66">
        <f>+'RECEIPTS YTD'!S279</f>
        <v>4204</v>
      </c>
      <c r="E222" s="67">
        <f>+'RECEIPTS YTD'!T279</f>
        <v>0.33333333333333331</v>
      </c>
    </row>
    <row r="223" spans="1:5" x14ac:dyDescent="0.25">
      <c r="A223" s="65" t="str">
        <f>+'RECEIPTS YTD'!A249</f>
        <v>23BLAG</v>
      </c>
      <c r="B223" s="65" t="str">
        <f>+'RECEIPTS YTD'!B249</f>
        <v xml:space="preserve">Blagreaves: St Andrew                        </v>
      </c>
      <c r="C223" s="66">
        <f>+'RECEIPTS YTD'!R249</f>
        <v>11913</v>
      </c>
      <c r="D223" s="66">
        <f>+'RECEIPTS YTD'!S249</f>
        <v>3971</v>
      </c>
      <c r="E223" s="67">
        <f>+'RECEIPTS YTD'!T249</f>
        <v>0.33333333333333331</v>
      </c>
    </row>
    <row r="224" spans="1:5" x14ac:dyDescent="0.25">
      <c r="A224" s="65" t="str">
        <f>+'RECEIPTS YTD'!A360</f>
        <v>27SMRS</v>
      </c>
      <c r="B224" s="65" t="str">
        <f>+'RECEIPTS YTD'!B360</f>
        <v xml:space="preserve">Somersal Herbert: St Peter                   </v>
      </c>
      <c r="C224" s="66">
        <f>+'RECEIPTS YTD'!R360</f>
        <v>6675</v>
      </c>
      <c r="D224" s="66">
        <f>+'RECEIPTS YTD'!S360</f>
        <v>2225</v>
      </c>
      <c r="E224" s="67">
        <f>+'RECEIPTS YTD'!T360</f>
        <v>0.33333333333333331</v>
      </c>
    </row>
    <row r="225" spans="1:5" x14ac:dyDescent="0.25">
      <c r="A225" s="65" t="str">
        <f>+'RECEIPTS YTD'!A347</f>
        <v>27CHUR</v>
      </c>
      <c r="B225" s="65" t="str">
        <f>+'RECEIPTS YTD'!B347</f>
        <v xml:space="preserve">Church Broughton: St Michael                 </v>
      </c>
      <c r="C225" s="66">
        <f>+'RECEIPTS YTD'!R347</f>
        <v>6576</v>
      </c>
      <c r="D225" s="66">
        <f>+'RECEIPTS YTD'!S347</f>
        <v>2192</v>
      </c>
      <c r="E225" s="67">
        <f>+'RECEIPTS YTD'!T347</f>
        <v>0.33333333333333331</v>
      </c>
    </row>
    <row r="226" spans="1:5" x14ac:dyDescent="0.25">
      <c r="A226" s="65" t="str">
        <f>+'RECEIPTS YTD'!A346</f>
        <v>27BOYL</v>
      </c>
      <c r="B226" s="65" t="str">
        <f>+'RECEIPTS YTD'!B346</f>
        <v xml:space="preserve">Boylestone: St John the Baptist              </v>
      </c>
      <c r="C226" s="66">
        <f>+'RECEIPTS YTD'!R346</f>
        <v>5874</v>
      </c>
      <c r="D226" s="66">
        <f>+'RECEIPTS YTD'!S346</f>
        <v>1958</v>
      </c>
      <c r="E226" s="67">
        <f>+'RECEIPTS YTD'!T346</f>
        <v>0.33333333333333331</v>
      </c>
    </row>
    <row r="227" spans="1:5" x14ac:dyDescent="0.25">
      <c r="A227" s="65" t="str">
        <f>+'RECEIPTS YTD'!A227</f>
        <v>22CHMY</v>
      </c>
      <c r="B227" s="65" t="str">
        <f>+'RECEIPTS YTD'!B227</f>
        <v xml:space="preserve">Chaddesden: St Mary                          </v>
      </c>
      <c r="C227" s="66">
        <f>+'RECEIPTS YTD'!R227</f>
        <v>41180</v>
      </c>
      <c r="D227" s="66">
        <f>+'RECEIPTS YTD'!S227</f>
        <v>13726.68</v>
      </c>
      <c r="E227" s="67">
        <f>+'RECEIPTS YTD'!T227</f>
        <v>0.33333365711510443</v>
      </c>
    </row>
    <row r="228" spans="1:5" x14ac:dyDescent="0.25">
      <c r="A228" s="65" t="str">
        <f>+'RECEIPTS YTD'!A255</f>
        <v>23NORM</v>
      </c>
      <c r="B228" s="65" t="str">
        <f>+'RECEIPTS YTD'!B255</f>
        <v xml:space="preserve">Normanton-by-Derby: St Giles                 </v>
      </c>
      <c r="C228" s="66">
        <f>+'RECEIPTS YTD'!R255</f>
        <v>40688</v>
      </c>
      <c r="D228" s="66">
        <f>+'RECEIPTS YTD'!S255</f>
        <v>13562.68</v>
      </c>
      <c r="E228" s="67">
        <f>+'RECEIPTS YTD'!T255</f>
        <v>0.33333366103027923</v>
      </c>
    </row>
    <row r="229" spans="1:5" x14ac:dyDescent="0.25">
      <c r="A229" s="65" t="str">
        <f>+'RECEIPTS YTD'!A333</f>
        <v>26WHLM</v>
      </c>
      <c r="B229" s="65" t="str">
        <f>+'RECEIPTS YTD'!B333</f>
        <v xml:space="preserve">West Hallam: St Wilfred                      </v>
      </c>
      <c r="C229" s="66">
        <f>+'RECEIPTS YTD'!R333</f>
        <v>25433</v>
      </c>
      <c r="D229" s="66">
        <f>+'RECEIPTS YTD'!S333</f>
        <v>8477.68</v>
      </c>
      <c r="E229" s="67">
        <f>+'RECEIPTS YTD'!T333</f>
        <v>0.33333385758660011</v>
      </c>
    </row>
    <row r="230" spans="1:5" x14ac:dyDescent="0.25">
      <c r="A230" s="65" t="str">
        <f>+'RECEIPTS YTD'!A226</f>
        <v>22BRDS</v>
      </c>
      <c r="B230" s="65" t="str">
        <f>+'RECEIPTS YTD'!B226</f>
        <v xml:space="preserve">Breadsall: All Saints                        </v>
      </c>
      <c r="C230" s="66">
        <f>+'RECEIPTS YTD'!R226</f>
        <v>24722</v>
      </c>
      <c r="D230" s="66">
        <f>+'RECEIPTS YTD'!S226</f>
        <v>8240.68</v>
      </c>
      <c r="E230" s="67">
        <f>+'RECEIPTS YTD'!T226</f>
        <v>0.33333387266402398</v>
      </c>
    </row>
    <row r="231" spans="1:5" x14ac:dyDescent="0.25">
      <c r="A231" s="65" t="str">
        <f>+'RECEIPTS YTD'!A284</f>
        <v>24QUAR</v>
      </c>
      <c r="B231" s="65" t="str">
        <f>+'RECEIPTS YTD'!B284</f>
        <v xml:space="preserve">Quarndon: St Paul                            </v>
      </c>
      <c r="C231" s="66">
        <f>+'RECEIPTS YTD'!R284</f>
        <v>22022</v>
      </c>
      <c r="D231" s="66">
        <f>+'RECEIPTS YTD'!S284</f>
        <v>7340.68</v>
      </c>
      <c r="E231" s="67">
        <f>+'RECEIPTS YTD'!T284</f>
        <v>0.33333393878848427</v>
      </c>
    </row>
    <row r="232" spans="1:5" x14ac:dyDescent="0.25">
      <c r="A232" s="65" t="str">
        <f>+'RECEIPTS YTD'!A413</f>
        <v>29REPT</v>
      </c>
      <c r="B232" s="65" t="str">
        <f>+'RECEIPTS YTD'!B413</f>
        <v xml:space="preserve">Repton: St Wystan                            </v>
      </c>
      <c r="C232" s="66">
        <f>+'RECEIPTS YTD'!R413</f>
        <v>37060</v>
      </c>
      <c r="D232" s="66">
        <f>+'RECEIPTS YTD'!S413</f>
        <v>12353.36</v>
      </c>
      <c r="E232" s="67">
        <f>+'RECEIPTS YTD'!T413</f>
        <v>0.33333405288720996</v>
      </c>
    </row>
    <row r="233" spans="1:5" x14ac:dyDescent="0.25">
      <c r="A233" s="65" t="str">
        <f>+'RECEIPTS YTD'!A374</f>
        <v>28ALLE</v>
      </c>
      <c r="B233" s="65" t="str">
        <f>+'RECEIPTS YTD'!B374</f>
        <v xml:space="preserve">Allenton &amp; Shelton Lock: St Edmund           </v>
      </c>
      <c r="C233" s="66">
        <f>+'RECEIPTS YTD'!R374</f>
        <v>14045</v>
      </c>
      <c r="D233" s="66">
        <f>+'RECEIPTS YTD'!S374</f>
        <v>4681.68</v>
      </c>
      <c r="E233" s="67">
        <f>+'RECEIPTS YTD'!T374</f>
        <v>0.33333428266286935</v>
      </c>
    </row>
    <row r="234" spans="1:5" x14ac:dyDescent="0.25">
      <c r="A234" s="65" t="str">
        <f>+'RECEIPTS YTD'!A215</f>
        <v>21YEAV</v>
      </c>
      <c r="B234" s="65" t="str">
        <f>+'RECEIPTS YTD'!B215</f>
        <v xml:space="preserve">Yeaveley: Holy Trinity                       </v>
      </c>
      <c r="C234" s="66">
        <f>+'RECEIPTS YTD'!R215</f>
        <v>8156</v>
      </c>
      <c r="D234" s="66">
        <f>+'RECEIPTS YTD'!S215</f>
        <v>2718.68</v>
      </c>
      <c r="E234" s="67">
        <f>+'RECEIPTS YTD'!T215</f>
        <v>0.33333496812162822</v>
      </c>
    </row>
    <row r="235" spans="1:5" x14ac:dyDescent="0.25">
      <c r="A235" s="65" t="str">
        <f>+'RECEIPTS YTD'!A211</f>
        <v>21SHRY</v>
      </c>
      <c r="B235" s="65" t="str">
        <f>+'RECEIPTS YTD'!B211</f>
        <v xml:space="preserve">Shirley: St Michael                          </v>
      </c>
      <c r="C235" s="66">
        <f>+'RECEIPTS YTD'!R211</f>
        <v>7559</v>
      </c>
      <c r="D235" s="66">
        <f>+'RECEIPTS YTD'!S211</f>
        <v>2519.6799999999998</v>
      </c>
      <c r="E235" s="67">
        <f>+'RECEIPTS YTD'!T211</f>
        <v>0.33333509723508398</v>
      </c>
    </row>
    <row r="236" spans="1:5" x14ac:dyDescent="0.25">
      <c r="A236" s="65" t="str">
        <f>+'RECEIPTS YTD'!A408</f>
        <v>29LULL</v>
      </c>
      <c r="B236" s="65" t="str">
        <f>+'RECEIPTS YTD'!B408</f>
        <v xml:space="preserve">Lullington: All Saints                       </v>
      </c>
      <c r="C236" s="66">
        <f>+'RECEIPTS YTD'!R408</f>
        <v>6629</v>
      </c>
      <c r="D236" s="66">
        <f>+'RECEIPTS YTD'!S408</f>
        <v>2209.6799999999998</v>
      </c>
      <c r="E236" s="67">
        <f>+'RECEIPTS YTD'!T408</f>
        <v>0.33333534469754106</v>
      </c>
    </row>
    <row r="237" spans="1:5" x14ac:dyDescent="0.25">
      <c r="A237" s="65" t="str">
        <f>+'RECEIPTS YTD'!A378</f>
        <v>28BOUL</v>
      </c>
      <c r="B237" s="65" t="str">
        <f>+'RECEIPTS YTD'!B378</f>
        <v xml:space="preserve">Boulton: St Mary                             </v>
      </c>
      <c r="C237" s="66">
        <f>+'RECEIPTS YTD'!R378</f>
        <v>28147</v>
      </c>
      <c r="D237" s="66">
        <f>+'RECEIPTS YTD'!S378</f>
        <v>9382.4</v>
      </c>
      <c r="E237" s="67">
        <f>+'RECEIPTS YTD'!T378</f>
        <v>0.33333570185099654</v>
      </c>
    </row>
    <row r="238" spans="1:5" x14ac:dyDescent="0.25">
      <c r="A238" s="65" t="str">
        <f>+'RECEIPTS YTD'!A326</f>
        <v>26MAPP</v>
      </c>
      <c r="B238" s="65" t="str">
        <f>+'RECEIPTS YTD'!B326</f>
        <v xml:space="preserve">Mapperley: Holy Trinity                      </v>
      </c>
      <c r="C238" s="66">
        <f>+'RECEIPTS YTD'!R326</f>
        <v>5285</v>
      </c>
      <c r="D238" s="66">
        <f>+'RECEIPTS YTD'!S326</f>
        <v>1761.68</v>
      </c>
      <c r="E238" s="67">
        <f>+'RECEIPTS YTD'!T326</f>
        <v>0.33333585619678335</v>
      </c>
    </row>
    <row r="239" spans="1:5" x14ac:dyDescent="0.25">
      <c r="A239" s="65" t="str">
        <f>+'RECEIPTS YTD'!A251</f>
        <v>23DYPT</v>
      </c>
      <c r="B239" s="65" t="str">
        <f>+'RECEIPTS YTD'!B251</f>
        <v xml:space="preserve">Derby: St Peter's in the City                </v>
      </c>
      <c r="C239" s="66">
        <f>+'RECEIPTS YTD'!R251</f>
        <v>20579</v>
      </c>
      <c r="D239" s="66">
        <f>+'RECEIPTS YTD'!S251</f>
        <v>6859.72</v>
      </c>
      <c r="E239" s="67">
        <f>+'RECEIPTS YTD'!T251</f>
        <v>0.33333592497205888</v>
      </c>
    </row>
    <row r="240" spans="1:5" x14ac:dyDescent="0.25">
      <c r="A240" s="65" t="str">
        <f>+'RECEIPTS YTD'!A201</f>
        <v>21BRDA</v>
      </c>
      <c r="B240" s="65" t="str">
        <f>+'RECEIPTS YTD'!B201</f>
        <v xml:space="preserve">Bradley: All Saints                          </v>
      </c>
      <c r="C240" s="66">
        <f>+'RECEIPTS YTD'!R201</f>
        <v>5971</v>
      </c>
      <c r="D240" s="66">
        <f>+'RECEIPTS YTD'!S201</f>
        <v>1990.36</v>
      </c>
      <c r="E240" s="67">
        <f>+'RECEIPTS YTD'!T201</f>
        <v>0.33333779936359065</v>
      </c>
    </row>
    <row r="241" spans="1:5" x14ac:dyDescent="0.25">
      <c r="A241" s="65" t="str">
        <f>+'RECEIPTS YTD'!A362</f>
        <v>27SUTH</v>
      </c>
      <c r="B241" s="65" t="str">
        <f>+'RECEIPTS YTD'!B362</f>
        <v xml:space="preserve">Sutton-on-the-Hill: St Michael               </v>
      </c>
      <c r="C241" s="66">
        <f>+'RECEIPTS YTD'!R362</f>
        <v>4312</v>
      </c>
      <c r="D241" s="66">
        <f>+'RECEIPTS YTD'!S362</f>
        <v>1437.36</v>
      </c>
      <c r="E241" s="67">
        <f>+'RECEIPTS YTD'!T362</f>
        <v>0.3333395176252319</v>
      </c>
    </row>
    <row r="242" spans="1:5" x14ac:dyDescent="0.25">
      <c r="A242" s="65" t="str">
        <f>+'RECEIPTS YTD'!A345</f>
        <v>27ALKM</v>
      </c>
      <c r="B242" s="65" t="str">
        <f>+'RECEIPTS YTD'!B345</f>
        <v xml:space="preserve">Alkmonton: St John                           </v>
      </c>
      <c r="C242" s="66">
        <f>+'RECEIPTS YTD'!R345</f>
        <v>1583</v>
      </c>
      <c r="D242" s="66">
        <f>+'RECEIPTS YTD'!S345</f>
        <v>527.67999999999995</v>
      </c>
      <c r="E242" s="67">
        <f>+'RECEIPTS YTD'!T345</f>
        <v>0.33334175615919137</v>
      </c>
    </row>
    <row r="243" spans="1:5" x14ac:dyDescent="0.25">
      <c r="A243" s="65" t="str">
        <f>+'RECEIPTS YTD'!A332</f>
        <v>26STLY</v>
      </c>
      <c r="B243" s="65" t="str">
        <f>+'RECEIPTS YTD'!B332</f>
        <v xml:space="preserve">Stanley: St Andrew                           </v>
      </c>
      <c r="C243" s="66">
        <f>+'RECEIPTS YTD'!R332</f>
        <v>11164</v>
      </c>
      <c r="D243" s="66">
        <f>+'RECEIPTS YTD'!S332</f>
        <v>3256.28</v>
      </c>
      <c r="E243" s="67">
        <f>+'RECEIPTS YTD'!T332</f>
        <v>0.29167681834467934</v>
      </c>
    </row>
    <row r="244" spans="1:5" x14ac:dyDescent="0.25">
      <c r="A244" s="65" t="str">
        <f>+'RECEIPTS YTD'!A232</f>
        <v>22DYJN</v>
      </c>
      <c r="B244" s="65" t="str">
        <f>+'RECEIPTS YTD'!B232</f>
        <v xml:space="preserve">Derby: St John the Evangelist                </v>
      </c>
      <c r="C244" s="66">
        <f>+'RECEIPTS YTD'!R232</f>
        <v>16943</v>
      </c>
      <c r="D244" s="66">
        <f>+'RECEIPTS YTD'!S232</f>
        <v>5648</v>
      </c>
      <c r="E244" s="67">
        <f>+'RECEIPTS YTD'!T232</f>
        <v>0.33335300714159238</v>
      </c>
    </row>
    <row r="245" spans="1:5" x14ac:dyDescent="0.25">
      <c r="A245" s="65" t="str">
        <f>+'RECEIPTS YTD'!A229</f>
        <v>22DYAM</v>
      </c>
      <c r="B245" s="65" t="str">
        <f>+'RECEIPTS YTD'!B229</f>
        <v xml:space="preserve">Derby: St Alkmund                            </v>
      </c>
      <c r="C245" s="66">
        <f>+'RECEIPTS YTD'!R229</f>
        <v>68811</v>
      </c>
      <c r="D245" s="66">
        <f>+'RECEIPTS YTD'!S229</f>
        <v>22939</v>
      </c>
      <c r="E245" s="67">
        <f>+'RECEIPTS YTD'!T229</f>
        <v>0.33336239845373561</v>
      </c>
    </row>
    <row r="246" spans="1:5" x14ac:dyDescent="0.25">
      <c r="A246" s="65" t="str">
        <f>+'RECEIPTS YTD'!A269</f>
        <v>24ALEM</v>
      </c>
      <c r="B246" s="65" t="str">
        <f>+'RECEIPTS YTD'!B269</f>
        <v xml:space="preserve">Allestree: St Edmund                         </v>
      </c>
      <c r="C246" s="66">
        <f>+'RECEIPTS YTD'!R269</f>
        <v>58384</v>
      </c>
      <c r="D246" s="66">
        <f>+'RECEIPTS YTD'!S269</f>
        <v>19464</v>
      </c>
      <c r="E246" s="67">
        <f>+'RECEIPTS YTD'!T269</f>
        <v>0.33337900794738284</v>
      </c>
    </row>
    <row r="247" spans="1:5" x14ac:dyDescent="0.25">
      <c r="A247" s="65" t="str">
        <f>+'RECEIPTS YTD'!A324</f>
        <v>26LEJN</v>
      </c>
      <c r="B247" s="65" t="str">
        <f>+'RECEIPTS YTD'!B324</f>
        <v xml:space="preserve">Long Eaton: St John                          </v>
      </c>
      <c r="C247" s="66">
        <f>+'RECEIPTS YTD'!R324</f>
        <v>35586</v>
      </c>
      <c r="D247" s="66">
        <f>+'RECEIPTS YTD'!S324</f>
        <v>11864</v>
      </c>
      <c r="E247" s="67">
        <f>+'RECEIPTS YTD'!T324</f>
        <v>0.33338953521047604</v>
      </c>
    </row>
    <row r="248" spans="1:5" x14ac:dyDescent="0.25">
      <c r="A248" s="65" t="str">
        <f>+'RECEIPTS YTD'!A210</f>
        <v>21PARW</v>
      </c>
      <c r="B248" s="65" t="str">
        <f>+'RECEIPTS YTD'!B210</f>
        <v xml:space="preserve">Parwich: St Peter                            </v>
      </c>
      <c r="C248" s="66">
        <f>+'RECEIPTS YTD'!R210</f>
        <v>5759</v>
      </c>
      <c r="D248" s="66">
        <f>+'RECEIPTS YTD'!S210</f>
        <v>1920</v>
      </c>
      <c r="E248" s="67">
        <f>+'RECEIPTS YTD'!T210</f>
        <v>0.33339121375238756</v>
      </c>
    </row>
    <row r="249" spans="1:5" x14ac:dyDescent="0.25">
      <c r="A249" s="65" t="str">
        <f>+'RECEIPTS YTD'!A274</f>
        <v>24DRLA</v>
      </c>
      <c r="B249" s="65" t="str">
        <f>+'RECEIPTS YTD'!B274</f>
        <v xml:space="preserve">Darley Abbey: St Matthew                     </v>
      </c>
      <c r="C249" s="66">
        <f>+'RECEIPTS YTD'!R274</f>
        <v>31852</v>
      </c>
      <c r="D249" s="66">
        <f>+'RECEIPTS YTD'!S274</f>
        <v>10620</v>
      </c>
      <c r="E249" s="67">
        <f>+'RECEIPTS YTD'!T274</f>
        <v>0.33341705387416803</v>
      </c>
    </row>
    <row r="250" spans="1:5" x14ac:dyDescent="0.25">
      <c r="A250" s="65" t="str">
        <f>+'RECEIPTS YTD'!A351</f>
        <v>27EGGI</v>
      </c>
      <c r="B250" s="65" t="str">
        <f>+'RECEIPTS YTD'!B351</f>
        <v xml:space="preserve">Egginton: St Wilfrid                         </v>
      </c>
      <c r="C250" s="66">
        <f>+'RECEIPTS YTD'!R351</f>
        <v>18700</v>
      </c>
      <c r="D250" s="66">
        <f>+'RECEIPTS YTD'!S351</f>
        <v>6236</v>
      </c>
      <c r="E250" s="67">
        <f>+'RECEIPTS YTD'!T351</f>
        <v>0.33347593582887702</v>
      </c>
    </row>
    <row r="251" spans="1:5" x14ac:dyDescent="0.25">
      <c r="A251" s="65" t="str">
        <f>+'RECEIPTS YTD'!A281</f>
        <v>24MCKA</v>
      </c>
      <c r="B251" s="65" t="str">
        <f>+'RECEIPTS YTD'!B281</f>
        <v xml:space="preserve">Mackworth: All Saints                        </v>
      </c>
      <c r="C251" s="66">
        <f>+'RECEIPTS YTD'!R281</f>
        <v>8564</v>
      </c>
      <c r="D251" s="66">
        <f>+'RECEIPTS YTD'!S281</f>
        <v>2142</v>
      </c>
      <c r="E251" s="67">
        <f>+'RECEIPTS YTD'!T281</f>
        <v>0.25011676786548342</v>
      </c>
    </row>
    <row r="252" spans="1:5" x14ac:dyDescent="0.25">
      <c r="A252" s="65" t="str">
        <f>+'RECEIPTS YTD'!A212</f>
        <v>21SNEL</v>
      </c>
      <c r="B252" s="65" t="str">
        <f>+'RECEIPTS YTD'!B212</f>
        <v xml:space="preserve">Snelston: St Peter                           </v>
      </c>
      <c r="C252" s="66">
        <f>+'RECEIPTS YTD'!R212</f>
        <v>2570</v>
      </c>
      <c r="D252" s="66">
        <f>+'RECEIPTS YTD'!S212</f>
        <v>860</v>
      </c>
      <c r="E252" s="67">
        <f>+'RECEIPTS YTD'!T212</f>
        <v>0.33463035019455251</v>
      </c>
    </row>
    <row r="253" spans="1:5" x14ac:dyDescent="0.25">
      <c r="A253" s="65" t="str">
        <f>+'RECEIPTS YTD'!A306</f>
        <v>25RIPL</v>
      </c>
      <c r="B253" s="65" t="str">
        <f>+'RECEIPTS YTD'!B306</f>
        <v xml:space="preserve">Ripley: All Saints                           </v>
      </c>
      <c r="C253" s="66">
        <f>+'RECEIPTS YTD'!R306</f>
        <v>38890</v>
      </c>
      <c r="D253" s="66">
        <f>+'RECEIPTS YTD'!S306</f>
        <v>13088</v>
      </c>
      <c r="E253" s="67">
        <f>+'RECEIPTS YTD'!T306</f>
        <v>0.3365389560298277</v>
      </c>
    </row>
    <row r="254" spans="1:5" x14ac:dyDescent="0.25">
      <c r="A254" s="65" t="str">
        <f>+'RECEIPTS YTD'!A273</f>
        <v>24BPPT</v>
      </c>
      <c r="B254" s="65" t="str">
        <f>+'RECEIPTS YTD'!B273</f>
        <v xml:space="preserve">Belper: St Peter                             </v>
      </c>
      <c r="C254" s="66">
        <f>+'RECEIPTS YTD'!R273</f>
        <v>62817</v>
      </c>
      <c r="D254" s="66">
        <f>+'RECEIPTS YTD'!S273</f>
        <v>15955</v>
      </c>
      <c r="E254" s="67">
        <f>+'RECEIPTS YTD'!T273</f>
        <v>0.2539917538246016</v>
      </c>
    </row>
    <row r="255" spans="1:5" x14ac:dyDescent="0.25">
      <c r="A255" s="65" t="str">
        <f>+'RECEIPTS YTD'!A361</f>
        <v>27SUDB</v>
      </c>
      <c r="B255" s="65" t="str">
        <f>+'RECEIPTS YTD'!B361</f>
        <v xml:space="preserve">Sudbury: All Saints                          </v>
      </c>
      <c r="C255" s="66">
        <f>+'RECEIPTS YTD'!R361</f>
        <v>10120</v>
      </c>
      <c r="D255" s="66">
        <f>+'RECEIPTS YTD'!S361</f>
        <v>3422.3999999999996</v>
      </c>
      <c r="E255" s="67">
        <f>+'RECEIPTS YTD'!T361</f>
        <v>0.33818181818181814</v>
      </c>
    </row>
    <row r="256" spans="1:5" x14ac:dyDescent="0.25">
      <c r="A256" s="65" t="str">
        <f>+'RECEIPTS YTD'!A305</f>
        <v>25MORL</v>
      </c>
      <c r="B256" s="65" t="str">
        <f>+'RECEIPTS YTD'!B305</f>
        <v xml:space="preserve">Morley: St Matthew                           </v>
      </c>
      <c r="C256" s="66">
        <f>+'RECEIPTS YTD'!R305</f>
        <v>12174</v>
      </c>
      <c r="D256" s="66">
        <f>+'RECEIPTS YTD'!S305</f>
        <v>4182</v>
      </c>
      <c r="E256" s="67">
        <f>+'RECEIPTS YTD'!T305</f>
        <v>0.34351897486446525</v>
      </c>
    </row>
    <row r="257" spans="1:5" x14ac:dyDescent="0.25">
      <c r="A257" s="65" t="str">
        <f>+'RECEIPTS YTD'!A237</f>
        <v>22OAKW</v>
      </c>
      <c r="B257" s="65" t="str">
        <f>+'RECEIPTS YTD'!B237</f>
        <v xml:space="preserve">Oakwood LEP                                  </v>
      </c>
      <c r="C257" s="66">
        <f>+'RECEIPTS YTD'!R237</f>
        <v>8962</v>
      </c>
      <c r="D257" s="66">
        <f>+'RECEIPTS YTD'!S237</f>
        <v>3103</v>
      </c>
      <c r="E257" s="67">
        <f>+'RECEIPTS YTD'!T237</f>
        <v>0.34623967864316002</v>
      </c>
    </row>
    <row r="258" spans="1:5" x14ac:dyDescent="0.25">
      <c r="A258" s="65" t="str">
        <f>+'RECEIPTS YTD'!A405</f>
        <v>29GRES</v>
      </c>
      <c r="B258" s="65" t="str">
        <f>+'RECEIPTS YTD'!B405</f>
        <v xml:space="preserve">Gresley: St George &amp; St Mary                 </v>
      </c>
      <c r="C258" s="66">
        <f>+'RECEIPTS YTD'!R405</f>
        <v>28857</v>
      </c>
      <c r="D258" s="66">
        <f>+'RECEIPTS YTD'!S405</f>
        <v>10857</v>
      </c>
      <c r="E258" s="67">
        <f>+'RECEIPTS YTD'!T405</f>
        <v>0.37623453581453375</v>
      </c>
    </row>
    <row r="259" spans="1:5" x14ac:dyDescent="0.25">
      <c r="A259" s="65" t="str">
        <f>+'RECEIPTS YTD'!A275</f>
        <v>24DUFF</v>
      </c>
      <c r="B259" s="65" t="str">
        <f>+'RECEIPTS YTD'!B275</f>
        <v xml:space="preserve">Duffield: St Alkmund                         </v>
      </c>
      <c r="C259" s="66">
        <f>+'RECEIPTS YTD'!R275</f>
        <v>53486</v>
      </c>
      <c r="D259" s="66">
        <f>+'RECEIPTS YTD'!S275</f>
        <v>19736</v>
      </c>
      <c r="E259" s="67">
        <f>+'RECEIPTS YTD'!T275</f>
        <v>0.36899375537523837</v>
      </c>
    </row>
    <row r="260" spans="1:5" x14ac:dyDescent="0.25">
      <c r="A260" s="65" t="str">
        <f>+'RECEIPTS YTD'!A205</f>
        <v>21HOGN</v>
      </c>
      <c r="B260" s="65" t="str">
        <f>+'RECEIPTS YTD'!B205</f>
        <v xml:space="preserve">Hognaston: St Bartholomew                    </v>
      </c>
      <c r="C260" s="66">
        <f>+'RECEIPTS YTD'!R205</f>
        <v>5971</v>
      </c>
      <c r="D260" s="66">
        <f>+'RECEIPTS YTD'!S205</f>
        <v>2475.67</v>
      </c>
      <c r="E260" s="67">
        <f>+'RECEIPTS YTD'!T205</f>
        <v>0.41461564227097641</v>
      </c>
    </row>
    <row r="261" spans="1:5" x14ac:dyDescent="0.25">
      <c r="C261" s="63">
        <f>SUM(C6:C260)</f>
        <v>4991983</v>
      </c>
      <c r="D261" s="63">
        <f>SUM(D6:D260)</f>
        <v>1288585.2999999989</v>
      </c>
      <c r="E261" s="64">
        <f>+D261/C261</f>
        <v>0.25813094716067719</v>
      </c>
    </row>
    <row r="262" spans="1:5" x14ac:dyDescent="0.25">
      <c r="C262" s="63">
        <f>+'RECEIPTS YTD'!R447</f>
        <v>4991983</v>
      </c>
      <c r="D262" s="63">
        <f>+'RECEIPTS YTD'!S447</f>
        <v>1288785.3</v>
      </c>
    </row>
    <row r="263" spans="1:5" x14ac:dyDescent="0.25">
      <c r="C263" s="63"/>
      <c r="D263" s="63"/>
    </row>
    <row r="264" spans="1:5" x14ac:dyDescent="0.25">
      <c r="C264" s="63"/>
      <c r="D264" s="63"/>
    </row>
    <row r="265" spans="1:5" x14ac:dyDescent="0.25">
      <c r="C265" s="63"/>
      <c r="D265" s="63"/>
    </row>
    <row r="266" spans="1:5" x14ac:dyDescent="0.25">
      <c r="C266" s="63"/>
      <c r="D266" s="63"/>
    </row>
    <row r="267" spans="1:5" x14ac:dyDescent="0.25">
      <c r="C267" s="63"/>
      <c r="D267" s="63"/>
    </row>
    <row r="268" spans="1:5" x14ac:dyDescent="0.25">
      <c r="C268" s="63"/>
      <c r="D268" s="63"/>
    </row>
    <row r="269" spans="1:5" x14ac:dyDescent="0.25">
      <c r="C269" s="63"/>
      <c r="D269" s="63"/>
    </row>
    <row r="270" spans="1:5" x14ac:dyDescent="0.25">
      <c r="C270" s="63"/>
      <c r="D270" s="63"/>
    </row>
    <row r="271" spans="1:5" x14ac:dyDescent="0.25">
      <c r="C271" s="63"/>
      <c r="D271" s="63"/>
    </row>
    <row r="272" spans="1:5" x14ac:dyDescent="0.25">
      <c r="C272" s="63"/>
      <c r="D272" s="63"/>
    </row>
    <row r="273" spans="3:4" x14ac:dyDescent="0.25">
      <c r="C273" s="63"/>
      <c r="D273" s="63"/>
    </row>
  </sheetData>
  <sheetProtection sheet="1" objects="1" scenarios="1" selectLockedCells="1"/>
  <sortState ref="A117:E260">
    <sortCondition ref="E117:E260"/>
    <sortCondition descending="1" ref="C117:C260"/>
  </sortState>
  <pageMargins left="0.70866141732283472" right="0.70866141732283472" top="0.74803149606299213" bottom="0.55118110236220474" header="0.31496062992125984" footer="0.31496062992125984"/>
  <pageSetup paperSize="9" scale="70" fitToHeight="4" orientation="portrait" r:id="rId1"/>
  <rowBreaks count="1" manualBreakCount="1">
    <brk id="11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23"/>
  <sheetViews>
    <sheetView topLeftCell="A10" workbookViewId="0">
      <selection activeCell="F12" sqref="F12:G12"/>
    </sheetView>
  </sheetViews>
  <sheetFormatPr defaultRowHeight="15" x14ac:dyDescent="0.25"/>
  <cols>
    <col min="4" max="4" width="11.7109375" bestFit="1" customWidth="1"/>
    <col min="5" max="15" width="11.5703125" bestFit="1" customWidth="1"/>
  </cols>
  <sheetData>
    <row r="4" spans="3:15" x14ac:dyDescent="0.25">
      <c r="C4">
        <v>2015</v>
      </c>
      <c r="D4" t="s">
        <v>260</v>
      </c>
      <c r="E4" t="s">
        <v>261</v>
      </c>
      <c r="F4" t="s">
        <v>262</v>
      </c>
      <c r="G4" t="s">
        <v>263</v>
      </c>
      <c r="H4" t="s">
        <v>264</v>
      </c>
      <c r="I4" t="s">
        <v>265</v>
      </c>
      <c r="J4" t="s">
        <v>266</v>
      </c>
      <c r="K4" t="s">
        <v>267</v>
      </c>
      <c r="L4" t="s">
        <v>268</v>
      </c>
      <c r="M4" t="s">
        <v>269</v>
      </c>
      <c r="N4" t="s">
        <v>270</v>
      </c>
      <c r="O4" t="s">
        <v>271</v>
      </c>
    </row>
    <row r="6" spans="3:15" x14ac:dyDescent="0.25">
      <c r="C6" t="s">
        <v>600</v>
      </c>
      <c r="D6" s="71">
        <f>ROUND(+'DEANERY SUMMARY'!C33/12,0)</f>
        <v>415999</v>
      </c>
      <c r="E6" s="71">
        <f>+D6</f>
        <v>415999</v>
      </c>
      <c r="F6" s="71">
        <f t="shared" ref="F6:O6" si="0">+E6</f>
        <v>415999</v>
      </c>
      <c r="G6" s="71">
        <f t="shared" si="0"/>
        <v>415999</v>
      </c>
      <c r="H6" s="71">
        <f t="shared" si="0"/>
        <v>415999</v>
      </c>
      <c r="I6" s="71">
        <f t="shared" si="0"/>
        <v>415999</v>
      </c>
      <c r="J6" s="71">
        <f t="shared" si="0"/>
        <v>415999</v>
      </c>
      <c r="K6" s="71">
        <f t="shared" si="0"/>
        <v>415999</v>
      </c>
      <c r="L6" s="71">
        <f t="shared" si="0"/>
        <v>415999</v>
      </c>
      <c r="M6" s="71">
        <f t="shared" si="0"/>
        <v>415999</v>
      </c>
      <c r="N6" s="71">
        <f t="shared" si="0"/>
        <v>415999</v>
      </c>
      <c r="O6" s="71">
        <f t="shared" si="0"/>
        <v>415999</v>
      </c>
    </row>
    <row r="7" spans="3:15" x14ac:dyDescent="0.25">
      <c r="C7" t="s">
        <v>603</v>
      </c>
      <c r="D7" s="71">
        <f>+D6</f>
        <v>415999</v>
      </c>
      <c r="E7" s="71">
        <f>+D7+E6</f>
        <v>831998</v>
      </c>
      <c r="F7" s="71">
        <f t="shared" ref="F7:O7" si="1">+E7+F6</f>
        <v>1247997</v>
      </c>
      <c r="G7" s="71">
        <f t="shared" si="1"/>
        <v>1663996</v>
      </c>
      <c r="H7" s="71">
        <f t="shared" si="1"/>
        <v>2079995</v>
      </c>
      <c r="I7" s="71">
        <f t="shared" si="1"/>
        <v>2495994</v>
      </c>
      <c r="J7" s="71">
        <f t="shared" si="1"/>
        <v>2911993</v>
      </c>
      <c r="K7" s="71">
        <f t="shared" si="1"/>
        <v>3327992</v>
      </c>
      <c r="L7" s="71">
        <f t="shared" si="1"/>
        <v>3743991</v>
      </c>
      <c r="M7" s="71">
        <f t="shared" si="1"/>
        <v>4159990</v>
      </c>
      <c r="N7" s="71">
        <f t="shared" si="1"/>
        <v>4575989</v>
      </c>
      <c r="O7" s="71">
        <f t="shared" si="1"/>
        <v>4991988</v>
      </c>
    </row>
    <row r="8" spans="3:15" x14ac:dyDescent="0.25"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3:15" x14ac:dyDescent="0.25">
      <c r="C9" t="s">
        <v>601</v>
      </c>
      <c r="D9" s="71">
        <f>ROUND(+'RECEIPTS YTD'!E447,0)</f>
        <v>229323</v>
      </c>
      <c r="E9" s="71">
        <f>ROUND(+'RECEIPTS YTD'!F447,0)</f>
        <v>331122</v>
      </c>
      <c r="F9" s="71">
        <f>ROUND(+'RECEIPTS YTD'!G447,0)</f>
        <v>367971</v>
      </c>
      <c r="G9" s="71">
        <f>ROUND(+'RECEIPTS YTD'!H447,0)</f>
        <v>360370</v>
      </c>
      <c r="H9" s="71">
        <f>ROUND(+'RECEIPTS YTD'!I447,0)</f>
        <v>0</v>
      </c>
      <c r="I9" s="71">
        <f>ROUND(+'RECEIPTS YTD'!J447,0)</f>
        <v>0</v>
      </c>
      <c r="J9" s="71">
        <f>ROUND(+'RECEIPTS YTD'!K447,0)</f>
        <v>0</v>
      </c>
      <c r="K9" s="71">
        <f>ROUND(+'RECEIPTS YTD'!L447,0)</f>
        <v>0</v>
      </c>
      <c r="L9" s="71">
        <f>ROUND(+'RECEIPTS YTD'!M447,0)</f>
        <v>0</v>
      </c>
      <c r="M9" s="71">
        <f>ROUND(+'RECEIPTS YTD'!N447,0)</f>
        <v>0</v>
      </c>
      <c r="N9" s="71">
        <f>ROUND(+'RECEIPTS YTD'!O447,0)</f>
        <v>0</v>
      </c>
      <c r="O9" s="71">
        <f>ROUND(+'RECEIPTS YTD'!P447,0)</f>
        <v>0</v>
      </c>
    </row>
    <row r="10" spans="3:15" x14ac:dyDescent="0.25">
      <c r="C10" t="s">
        <v>602</v>
      </c>
      <c r="D10" s="71">
        <f>+D9</f>
        <v>229323</v>
      </c>
      <c r="E10" s="71">
        <f>+D10+E9</f>
        <v>560445</v>
      </c>
      <c r="F10" s="71">
        <f t="shared" ref="F10" si="2">+E10+F9</f>
        <v>928416</v>
      </c>
      <c r="G10" s="71">
        <f t="shared" ref="G10" si="3">+F10+G9</f>
        <v>1288786</v>
      </c>
      <c r="H10" s="71">
        <f t="shared" ref="H10" si="4">+G10+H9</f>
        <v>1288786</v>
      </c>
      <c r="I10" s="71">
        <f t="shared" ref="I10" si="5">+H10+I9</f>
        <v>1288786</v>
      </c>
      <c r="J10" s="71">
        <f t="shared" ref="J10" si="6">+I10+J9</f>
        <v>1288786</v>
      </c>
      <c r="K10" s="71">
        <f t="shared" ref="K10" si="7">+J10+K9</f>
        <v>1288786</v>
      </c>
      <c r="L10" s="71">
        <f t="shared" ref="L10" si="8">+K10+L9</f>
        <v>1288786</v>
      </c>
      <c r="M10" s="71">
        <f t="shared" ref="M10" si="9">+L10+M9</f>
        <v>1288786</v>
      </c>
      <c r="N10" s="71">
        <f t="shared" ref="N10" si="10">+M10+N9</f>
        <v>1288786</v>
      </c>
      <c r="O10" s="71">
        <f t="shared" ref="O10" si="11">+N10+O9</f>
        <v>1288786</v>
      </c>
    </row>
    <row r="11" spans="3:15" x14ac:dyDescent="0.25"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3:15" x14ac:dyDescent="0.25">
      <c r="C12">
        <v>2015</v>
      </c>
      <c r="D12" s="72">
        <f>+D10-D7</f>
        <v>-186676</v>
      </c>
      <c r="E12" s="72">
        <f t="shared" ref="E12:G12" si="12">+E10-E7</f>
        <v>-271553</v>
      </c>
      <c r="F12" s="72">
        <f t="shared" si="12"/>
        <v>-319581</v>
      </c>
      <c r="G12" s="72">
        <f t="shared" si="12"/>
        <v>-375210</v>
      </c>
      <c r="H12" s="72"/>
      <c r="I12" s="72"/>
      <c r="J12" s="72"/>
      <c r="K12" s="72"/>
      <c r="L12" s="72"/>
      <c r="M12" s="72"/>
      <c r="N12" s="72"/>
      <c r="O12" s="72"/>
    </row>
    <row r="14" spans="3:15" x14ac:dyDescent="0.25">
      <c r="C14">
        <v>2014</v>
      </c>
      <c r="D14" t="s">
        <v>260</v>
      </c>
      <c r="E14" t="s">
        <v>261</v>
      </c>
      <c r="F14" t="s">
        <v>262</v>
      </c>
      <c r="G14" t="s">
        <v>263</v>
      </c>
      <c r="H14" t="s">
        <v>264</v>
      </c>
      <c r="I14" t="s">
        <v>265</v>
      </c>
      <c r="J14" t="s">
        <v>266</v>
      </c>
      <c r="K14" t="s">
        <v>267</v>
      </c>
      <c r="L14" t="s">
        <v>268</v>
      </c>
      <c r="M14" t="s">
        <v>269</v>
      </c>
      <c r="N14" t="s">
        <v>270</v>
      </c>
      <c r="O14" t="s">
        <v>271</v>
      </c>
    </row>
    <row r="16" spans="3:15" x14ac:dyDescent="0.25">
      <c r="C16" t="s">
        <v>600</v>
      </c>
      <c r="D16">
        <f>ROUND(+'DEANERY SUMMARY'!C35/12,0)</f>
        <v>408413</v>
      </c>
      <c r="E16">
        <f>+D16</f>
        <v>408413</v>
      </c>
      <c r="F16">
        <f t="shared" ref="F16:O16" si="13">+E16</f>
        <v>408413</v>
      </c>
      <c r="G16">
        <f t="shared" si="13"/>
        <v>408413</v>
      </c>
      <c r="H16">
        <f t="shared" si="13"/>
        <v>408413</v>
      </c>
      <c r="I16">
        <f t="shared" si="13"/>
        <v>408413</v>
      </c>
      <c r="J16">
        <f t="shared" si="13"/>
        <v>408413</v>
      </c>
      <c r="K16">
        <f t="shared" si="13"/>
        <v>408413</v>
      </c>
      <c r="L16">
        <f t="shared" si="13"/>
        <v>408413</v>
      </c>
      <c r="M16">
        <f t="shared" si="13"/>
        <v>408413</v>
      </c>
      <c r="N16">
        <f t="shared" si="13"/>
        <v>408413</v>
      </c>
      <c r="O16">
        <f t="shared" si="13"/>
        <v>408413</v>
      </c>
    </row>
    <row r="17" spans="3:15" x14ac:dyDescent="0.25">
      <c r="C17" t="s">
        <v>603</v>
      </c>
      <c r="D17" s="71">
        <f>+D16</f>
        <v>408413</v>
      </c>
      <c r="E17" s="71">
        <f>+D17+E16</f>
        <v>816826</v>
      </c>
      <c r="F17" s="71">
        <f t="shared" ref="F17" si="14">+E17+F16</f>
        <v>1225239</v>
      </c>
      <c r="G17" s="71">
        <f t="shared" ref="G17" si="15">+F17+G16</f>
        <v>1633652</v>
      </c>
      <c r="H17" s="71">
        <f t="shared" ref="H17" si="16">+G17+H16</f>
        <v>2042065</v>
      </c>
      <c r="I17" s="71">
        <f t="shared" ref="I17" si="17">+H17+I16</f>
        <v>2450478</v>
      </c>
      <c r="J17" s="71">
        <f t="shared" ref="J17" si="18">+I17+J16</f>
        <v>2858891</v>
      </c>
      <c r="K17" s="71">
        <f t="shared" ref="K17" si="19">+J17+K16</f>
        <v>3267304</v>
      </c>
      <c r="L17" s="71">
        <f t="shared" ref="L17" si="20">+K17+L16</f>
        <v>3675717</v>
      </c>
      <c r="M17" s="71">
        <f t="shared" ref="M17" si="21">+L17+M16</f>
        <v>4084130</v>
      </c>
      <c r="N17" s="71">
        <f t="shared" ref="N17" si="22">+M17+N16</f>
        <v>4492543</v>
      </c>
      <c r="O17" s="71">
        <f t="shared" ref="O17" si="23">+N17+O16</f>
        <v>4900956</v>
      </c>
    </row>
    <row r="19" spans="3:15" x14ac:dyDescent="0.25">
      <c r="C19" t="s">
        <v>602</v>
      </c>
      <c r="D19">
        <f>+'DEANERY SUMMARY'!I8</f>
        <v>238629.06000000003</v>
      </c>
      <c r="E19">
        <f>+'DEANERY SUMMARY'!I9</f>
        <v>557624.78</v>
      </c>
      <c r="F19">
        <f>+'DEANERY SUMMARY'!I10</f>
        <v>898233.83000000007</v>
      </c>
      <c r="G19">
        <f>+'DEANERY SUMMARY'!I11</f>
        <v>1266596.9100000001</v>
      </c>
      <c r="H19">
        <f>+'DEANERY SUMMARY'!I12</f>
        <v>1615186.1900000002</v>
      </c>
      <c r="I19">
        <f>+'DEANERY SUMMARY'!I13</f>
        <v>1972182.9700000002</v>
      </c>
      <c r="J19">
        <f>+'DEANERY SUMMARY'!I14</f>
        <v>2343800.2700000005</v>
      </c>
      <c r="K19">
        <f>+'DEANERY SUMMARY'!I15</f>
        <v>2688605.2000000007</v>
      </c>
      <c r="L19">
        <f>+'DEANERY SUMMARY'!I16</f>
        <v>3061489.1200000006</v>
      </c>
      <c r="M19">
        <f>+'DEANERY SUMMARY'!I17</f>
        <v>3440052.0100000007</v>
      </c>
      <c r="N19">
        <f>+'DEANERY SUMMARY'!I18</f>
        <v>3837833.4700000007</v>
      </c>
      <c r="O19">
        <f>+'DEANERY SUMMARY'!I19</f>
        <v>4418290.9800000004</v>
      </c>
    </row>
    <row r="21" spans="3:15" x14ac:dyDescent="0.25">
      <c r="C21">
        <v>2014</v>
      </c>
      <c r="D21" s="72">
        <f>+D19-D17</f>
        <v>-169783.93999999997</v>
      </c>
      <c r="E21" s="72">
        <f t="shared" ref="E21:O21" si="24">+E19-E17</f>
        <v>-259201.21999999997</v>
      </c>
      <c r="F21" s="72">
        <f t="shared" si="24"/>
        <v>-327005.16999999993</v>
      </c>
      <c r="G21" s="72">
        <f t="shared" si="24"/>
        <v>-367055.08999999985</v>
      </c>
      <c r="H21" s="72">
        <f t="shared" si="24"/>
        <v>-426878.80999999982</v>
      </c>
      <c r="I21" s="72">
        <f t="shared" si="24"/>
        <v>-478295.0299999998</v>
      </c>
      <c r="J21" s="72">
        <f t="shared" si="24"/>
        <v>-515090.72999999952</v>
      </c>
      <c r="K21" s="72">
        <f t="shared" si="24"/>
        <v>-578698.79999999935</v>
      </c>
      <c r="L21" s="72">
        <f t="shared" si="24"/>
        <v>-614227.87999999942</v>
      </c>
      <c r="M21" s="72">
        <f t="shared" si="24"/>
        <v>-644077.98999999929</v>
      </c>
      <c r="N21" s="72">
        <f t="shared" si="24"/>
        <v>-654709.52999999933</v>
      </c>
      <c r="O21" s="72">
        <f t="shared" si="24"/>
        <v>-482665.01999999955</v>
      </c>
    </row>
    <row r="23" spans="3:15" x14ac:dyDescent="0.25">
      <c r="C23" t="s">
        <v>604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RECEIPTS YTD</vt:lpstr>
      <vt:lpstr>DEANERY SUMMARY</vt:lpstr>
      <vt:lpstr>SHORTFALLS LIST</vt:lpstr>
      <vt:lpstr>Management Report</vt:lpstr>
      <vt:lpstr>'DEANERY SUMMARY'!Print_Area</vt:lpstr>
      <vt:lpstr>'RECEIPTS YTD'!Print_Area</vt:lpstr>
      <vt:lpstr>'SHORTFALLS LIST'!Print_Area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2015-05-12T13:20:08Z</dcterms:modified>
</cp:coreProperties>
</file>